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tables/table6.xml" ContentType="application/vnd.openxmlformats-officedocument.spreadsheetml.table+xml"/>
  <Override PartName="/xl/tables/table7.xml" ContentType="application/vnd.openxmlformats-officedocument.spreadsheetml.table+xml"/>
  <Override PartName="/xl/comments2.xml" ContentType="application/vnd.openxmlformats-officedocument.spreadsheetml.comment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7"/>
  <workbookPr filterPrivacy="1" defaultThemeVersion="124226"/>
  <xr:revisionPtr revIDLastSave="13" documentId="13_ncr:1_{14835DC0-3490-4C8E-9D01-49476F09A22D}" xr6:coauthVersionLast="45" xr6:coauthVersionMax="45" xr10:uidLastSave="{91ACD1CD-6C5F-4A42-9E77-DB9CA8A91DA5}"/>
  <bookViews>
    <workbookView xWindow="-28920" yWindow="-105" windowWidth="29040" windowHeight="15840" firstSheet="1" activeTab="1" xr2:uid="{00000000-000D-0000-FFFF-FFFF00000000}"/>
  </bookViews>
  <sheets>
    <sheet name="Read me first" sheetId="6" r:id="rId1"/>
    <sheet name="LBE To Fill in by applicant" sheetId="8" r:id="rId2"/>
    <sheet name="Basic" sheetId="1" state="hidden" r:id="rId3"/>
    <sheet name="Check requirements C4_11-3" sheetId="3" r:id="rId4"/>
    <sheet name="Extension Old to New C4_11-3" sheetId="11" r:id="rId5"/>
    <sheet name="Check Certificate + Reports" sheetId="7" r:id="rId6"/>
    <sheet name="Used lists" sheetId="4" state="hidden" r:id="rId7"/>
    <sheet name="Used list manuf data fillin" sheetId="9" state="hidden" r:id="rId8"/>
  </sheets>
  <definedNames>
    <definedName name="_xlnm._FilterDatabase" localSheetId="2" hidden="1">Basic!$A$3:$R$95</definedName>
    <definedName name="_xlnm._FilterDatabase" localSheetId="1" hidden="1">'LBE To Fill in by applicant'!$A$26:$J$52</definedName>
    <definedName name="Ledlum_Legend" localSheetId="4">Table3[Legend LBE check]</definedName>
    <definedName name="Ledlum_Legend" localSheetId="1">Table3[Legend LBE check]</definedName>
    <definedName name="Ledlum_Legend">Table3[Legend LBE check]</definedName>
    <definedName name="_xlnm.Print_Area" localSheetId="2">Basic!$A$3:$R$95</definedName>
    <definedName name="_xlnm.Print_Area" localSheetId="1">'LBE To Fill in by applicant'!$A$26:$J$52</definedName>
    <definedName name="_xlnm.Print_Area" localSheetId="7">'Used list manuf data fillin'!$A$1:$C$55</definedName>
    <definedName name="_xlnm.Print_Area" localSheetId="6">'Used lists'!$L$34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9" i="7" l="1"/>
  <c r="C304" i="11" l="1"/>
  <c r="C320" i="11" l="1"/>
  <c r="C318" i="11"/>
  <c r="C316" i="11"/>
  <c r="C315" i="11"/>
  <c r="C314" i="11"/>
  <c r="C311" i="11"/>
  <c r="C308" i="11"/>
  <c r="C307" i="11"/>
  <c r="C305" i="11"/>
  <c r="C147" i="11"/>
  <c r="C345" i="11" s="1"/>
  <c r="C142" i="11"/>
  <c r="C343" i="11" s="1"/>
  <c r="C86" i="11"/>
  <c r="C84" i="11"/>
  <c r="C81" i="11"/>
  <c r="C79" i="11"/>
  <c r="C74" i="11"/>
  <c r="C72" i="11"/>
  <c r="C69" i="11"/>
  <c r="C67" i="11"/>
  <c r="C63" i="11"/>
  <c r="C62" i="11"/>
  <c r="C60" i="11"/>
  <c r="C57" i="11"/>
  <c r="C55" i="11"/>
  <c r="C50" i="11"/>
  <c r="C48" i="11"/>
  <c r="C45" i="11"/>
  <c r="C43" i="11"/>
  <c r="C37" i="11"/>
  <c r="C35" i="11"/>
  <c r="C32" i="11"/>
  <c r="C30" i="11"/>
  <c r="D25" i="11"/>
  <c r="C19" i="11"/>
  <c r="D17" i="11"/>
  <c r="C14" i="11"/>
  <c r="C13" i="11"/>
  <c r="C12" i="11"/>
  <c r="C11" i="11"/>
  <c r="C10" i="11"/>
  <c r="C26" i="11" s="1"/>
  <c r="C9" i="11"/>
  <c r="C7" i="11"/>
  <c r="D5" i="11"/>
  <c r="C308" i="3"/>
  <c r="C307" i="3"/>
  <c r="C25" i="11" l="1"/>
  <c r="C17" i="11"/>
  <c r="C18" i="11"/>
  <c r="B50" i="7"/>
  <c r="C58" i="11" s="1"/>
  <c r="C163" i="11" s="1"/>
  <c r="B33" i="7"/>
  <c r="C46" i="11" s="1"/>
  <c r="B27" i="7"/>
  <c r="C44" i="11" s="1"/>
  <c r="B16" i="7"/>
  <c r="C33" i="11" s="1"/>
  <c r="C147" i="3" l="1"/>
  <c r="C345" i="3" s="1"/>
  <c r="C142" i="3"/>
  <c r="C343" i="3" s="1"/>
  <c r="C316" i="3"/>
  <c r="C315" i="3"/>
  <c r="C314" i="3"/>
  <c r="C311" i="3"/>
  <c r="C305" i="3"/>
  <c r="C304" i="3"/>
  <c r="C318" i="3"/>
  <c r="C86" i="3"/>
  <c r="C84" i="3"/>
  <c r="C81" i="3"/>
  <c r="C79" i="3"/>
  <c r="C74" i="3"/>
  <c r="C72" i="3"/>
  <c r="C69" i="3"/>
  <c r="C67" i="3"/>
  <c r="C57" i="3"/>
  <c r="C55" i="3"/>
  <c r="C58" i="3" l="1"/>
  <c r="B44" i="7"/>
  <c r="C56" i="3" l="1"/>
  <c r="C56" i="11"/>
  <c r="C62" i="3"/>
  <c r="C60" i="3"/>
  <c r="C50" i="3"/>
  <c r="C48" i="3"/>
  <c r="C37" i="3"/>
  <c r="C35" i="3"/>
  <c r="C45" i="3" l="1"/>
  <c r="C43" i="3"/>
  <c r="B158" i="7"/>
  <c r="B154" i="7"/>
  <c r="B143" i="7"/>
  <c r="B139" i="7"/>
  <c r="C63" i="3"/>
  <c r="C163" i="3" s="1"/>
  <c r="B123" i="7"/>
  <c r="B113" i="7"/>
  <c r="B107" i="7"/>
  <c r="B97" i="7"/>
  <c r="B91" i="7"/>
  <c r="B79" i="7"/>
  <c r="B64" i="7"/>
  <c r="C46" i="3"/>
  <c r="B75" i="7"/>
  <c r="B60" i="7"/>
  <c r="C80" i="11" l="1"/>
  <c r="C68" i="11"/>
  <c r="C70" i="3"/>
  <c r="C70" i="11"/>
  <c r="C82" i="3"/>
  <c r="C82" i="11"/>
  <c r="C36" i="3"/>
  <c r="C36" i="11"/>
  <c r="C38" i="3"/>
  <c r="C38" i="11"/>
  <c r="C49" i="3"/>
  <c r="C49" i="11"/>
  <c r="C51" i="3"/>
  <c r="C51" i="11"/>
  <c r="C162" i="11" s="1"/>
  <c r="C61" i="3"/>
  <c r="C61" i="11"/>
  <c r="C73" i="3"/>
  <c r="C73" i="11"/>
  <c r="C75" i="3"/>
  <c r="C75" i="11"/>
  <c r="C85" i="3"/>
  <c r="C85" i="11"/>
  <c r="C87" i="3"/>
  <c r="C87" i="11"/>
  <c r="C162" i="3"/>
  <c r="C80" i="3"/>
  <c r="C68" i="3"/>
  <c r="C44" i="3"/>
  <c r="C33" i="3"/>
  <c r="B10" i="7"/>
  <c r="C32" i="3"/>
  <c r="C30" i="3"/>
  <c r="C31" i="3" l="1"/>
  <c r="C31" i="11"/>
  <c r="C478" i="11"/>
  <c r="C474" i="11"/>
  <c r="C377" i="11"/>
  <c r="C361" i="11"/>
  <c r="C323" i="11"/>
  <c r="C159" i="11"/>
  <c r="C310" i="11"/>
  <c r="C326" i="11"/>
  <c r="C365" i="11"/>
  <c r="C389" i="11"/>
  <c r="C475" i="11"/>
  <c r="C161" i="11"/>
  <c r="C367" i="11"/>
  <c r="C471" i="11"/>
  <c r="C477" i="11"/>
  <c r="C369" i="11"/>
  <c r="C472" i="11"/>
  <c r="C160" i="11"/>
  <c r="C477" i="3"/>
  <c r="C471" i="3"/>
  <c r="C369" i="3"/>
  <c r="C326" i="3"/>
  <c r="C475" i="3"/>
  <c r="C159" i="3"/>
  <c r="C365" i="3"/>
  <c r="C323" i="3"/>
  <c r="C474" i="3"/>
  <c r="C389" i="3"/>
  <c r="C361" i="3"/>
  <c r="C478" i="3"/>
  <c r="C472" i="3"/>
  <c r="C377" i="3"/>
  <c r="C367" i="3"/>
  <c r="C160" i="3"/>
  <c r="C161" i="3"/>
  <c r="C310" i="3"/>
  <c r="K30" i="8" l="1"/>
  <c r="K29" i="8"/>
  <c r="K48" i="8" l="1"/>
  <c r="L7" i="8" l="1"/>
  <c r="K52" i="8" l="1"/>
  <c r="K28" i="8"/>
  <c r="L8" i="8" l="1"/>
  <c r="L6" i="8"/>
  <c r="K51" i="8"/>
  <c r="K50" i="8"/>
  <c r="K49" i="8"/>
  <c r="K43" i="8"/>
  <c r="K42" i="8"/>
  <c r="K35" i="8"/>
  <c r="K34" i="8"/>
  <c r="K33" i="8"/>
  <c r="K32" i="8"/>
  <c r="K31" i="8"/>
  <c r="K27" i="8"/>
  <c r="K64" i="8" l="1"/>
  <c r="K63" i="8"/>
  <c r="K62" i="8"/>
  <c r="K60" i="8"/>
  <c r="K58" i="8"/>
  <c r="K57" i="8"/>
  <c r="K55" i="8"/>
  <c r="C320" i="3" l="1"/>
  <c r="C14" i="3"/>
  <c r="C13" i="3"/>
  <c r="C12" i="3"/>
  <c r="C11" i="3"/>
  <c r="C19" i="3"/>
  <c r="C10" i="3"/>
  <c r="C9" i="3"/>
  <c r="C7" i="3"/>
  <c r="D5" i="3"/>
  <c r="D17" i="3" l="1"/>
  <c r="C26" i="3" l="1"/>
  <c r="D25" i="3"/>
  <c r="C25" i="3"/>
  <c r="C18" i="3"/>
  <c r="C1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H43" authorId="0" shapeId="0" xr:uid="{4BF9BE09-6747-4EAD-B483-DC40FCE7AAC5}">
      <text>
        <r>
          <rPr>
            <b/>
            <sz val="9"/>
            <color indexed="81"/>
            <rFont val="Tahoma"/>
            <family val="2"/>
          </rPr>
          <t>Author:</t>
        </r>
        <r>
          <rPr>
            <sz val="9"/>
            <color indexed="81"/>
            <rFont val="Tahoma"/>
            <family val="2"/>
          </rPr>
          <t xml:space="preserve">
IEC62717
The initial luminous flux of each individual LED module in the measured sample shall not be less than the rated luminous flux by more than 10 %. </t>
        </r>
      </text>
    </comment>
    <comment ref="H45" authorId="0" shapeId="0" xr:uid="{3EEB1118-2386-480B-9890-5FF6FF776008}">
      <text>
        <r>
          <rPr>
            <b/>
            <sz val="9"/>
            <color indexed="81"/>
            <rFont val="Tahoma"/>
            <family val="2"/>
          </rPr>
          <t>Author:</t>
        </r>
        <r>
          <rPr>
            <sz val="9"/>
            <color indexed="81"/>
            <rFont val="Tahoma"/>
            <family val="2"/>
          </rPr>
          <t xml:space="preserve">
IEC62717
For all tested LED modules in a sample, the LED module efficacy shall not be less than 80% 
of the rated LED module efficacy as declared by the manufacturer or responsible vendor. </t>
        </r>
      </text>
    </comment>
    <comment ref="H46" authorId="0" shapeId="0" xr:uid="{17973BFF-AE58-49EA-8E72-8E6731C4076C}">
      <text>
        <r>
          <rPr>
            <b/>
            <sz val="9"/>
            <color indexed="81"/>
            <rFont val="Tahoma"/>
            <family val="2"/>
          </rPr>
          <t>Author:</t>
        </r>
        <r>
          <rPr>
            <sz val="9"/>
            <color indexed="81"/>
            <rFont val="Tahoma"/>
            <family val="2"/>
          </rPr>
          <t xml:space="preserve">
IEC62717
See § 9.1</t>
        </r>
      </text>
    </comment>
    <comment ref="H47" authorId="0" shapeId="0" xr:uid="{2044F236-884D-4CAF-911B-1B63CAC05B7E}">
      <text>
        <r>
          <rPr>
            <b/>
            <sz val="9"/>
            <color indexed="81"/>
            <rFont val="Tahoma"/>
            <family val="2"/>
          </rPr>
          <t>Author:</t>
        </r>
        <r>
          <rPr>
            <sz val="9"/>
            <color indexed="81"/>
            <rFont val="Tahoma"/>
            <family val="2"/>
          </rPr>
          <t xml:space="preserve">
provisions of 9.3 of IEC 62717 apply to the LED luminaire.
+
 For all tested items in the sample, the measured CRI value shall not have decreased by more than: 
– 3 points from the rated CRI value (see Table 1) for initial CRI values;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78" authorId="0" shapeId="0" xr:uid="{00000000-0006-0000-0000-000001000000}">
      <text>
        <r>
          <rPr>
            <b/>
            <sz val="9"/>
            <color indexed="81"/>
            <rFont val="Tahoma"/>
            <family val="2"/>
          </rPr>
          <t>Author:</t>
        </r>
        <r>
          <rPr>
            <sz val="9"/>
            <color indexed="81"/>
            <rFont val="Tahoma"/>
            <family val="2"/>
          </rPr>
          <t xml:space="preserve">
IEC62717
The initial luminous flux of each individual LED module in the measured sample shall not be less than the rated luminous flux by more than 10 %. </t>
        </r>
      </text>
    </comment>
    <comment ref="G81" authorId="0" shapeId="0" xr:uid="{00000000-0006-0000-0000-000002000000}">
      <text>
        <r>
          <rPr>
            <b/>
            <sz val="9"/>
            <color indexed="81"/>
            <rFont val="Tahoma"/>
            <family val="2"/>
          </rPr>
          <t>Author:</t>
        </r>
        <r>
          <rPr>
            <sz val="9"/>
            <color indexed="81"/>
            <rFont val="Tahoma"/>
            <family val="2"/>
          </rPr>
          <t xml:space="preserve">
IEC62717
For all tested LED modules in a sample, the LED module efficacy shall not be less than 80% 
of the rated LED module efficacy as declared by the manufacturer or responsible vendor. </t>
        </r>
      </text>
    </comment>
    <comment ref="G85" authorId="0" shapeId="0" xr:uid="{00000000-0006-0000-0000-000003000000}">
      <text>
        <r>
          <rPr>
            <b/>
            <sz val="9"/>
            <color indexed="81"/>
            <rFont val="Tahoma"/>
            <family val="2"/>
          </rPr>
          <t>Author:</t>
        </r>
        <r>
          <rPr>
            <sz val="9"/>
            <color indexed="81"/>
            <rFont val="Tahoma"/>
            <family val="2"/>
          </rPr>
          <t xml:space="preserve">
IEC62717
See § 9.1</t>
        </r>
      </text>
    </comment>
    <comment ref="G87" authorId="0" shapeId="0" xr:uid="{00000000-0006-0000-0000-000004000000}">
      <text>
        <r>
          <rPr>
            <b/>
            <sz val="9"/>
            <color indexed="81"/>
            <rFont val="Tahoma"/>
            <family val="2"/>
          </rPr>
          <t>Author:</t>
        </r>
        <r>
          <rPr>
            <sz val="9"/>
            <color indexed="81"/>
            <rFont val="Tahoma"/>
            <family val="2"/>
          </rPr>
          <t xml:space="preserve">
provisions of 9.3 of IEC 62717 apply to the LED luminaire.
+
 For all tested items in the sample, the measured CRI value shall not have decreased by more than: 
– 3 points from the rated CRI value (see Table 1) for initial CRI values; </t>
        </r>
      </text>
    </comment>
  </commentList>
</comments>
</file>

<file path=xl/sharedStrings.xml><?xml version="1.0" encoding="utf-8"?>
<sst xmlns="http://schemas.openxmlformats.org/spreadsheetml/2006/main" count="3114" uniqueCount="950">
  <si>
    <t>Dear reader,</t>
  </si>
  <si>
    <t>This exel sheet is a help to list the documents, certificates or reports to deliver in the technical file required by  Synergrid specification C4/11-3</t>
  </si>
  <si>
    <t>As a majority of the requirements of Synergrid specification C4/11-3, are covert by safety and performance standards, delivered certificates or test reports proving the compliance to the required standards (TRF) are prove of compliance.</t>
  </si>
  <si>
    <t>Conformity required to standard:</t>
  </si>
  <si>
    <t>IEC 62722-1 and IEC 62722-2-1 or ENEC+</t>
  </si>
  <si>
    <t>IEC 62717 and IEC 62031 or ENEC+</t>
  </si>
  <si>
    <t>EN IEC 60598-2-3 or ENEC</t>
  </si>
  <si>
    <t>EN IEC 60598-2-5 or ENEC</t>
  </si>
  <si>
    <t>EN IEC 60598-1 or ENEC</t>
  </si>
  <si>
    <t>For specific requirements of the specification C4/11-3 (example; Corrosion test, Wind- vibration test, …) reports complying to the specific test process must be delivered.</t>
  </si>
  <si>
    <t>This file is only an information file that will be submitted to the Synergrid homologation workgroup. A luminaire (family) will only be homologated, as it had pass all the homologation process and it is published on the official Synergid list of homologated luminaires</t>
  </si>
  <si>
    <t>Possibility 1: Luminaire ENEC+ or Compliant to IEC 62722-1 and IEC 62722-2-1</t>
  </si>
  <si>
    <t>Possibility 2: LED module ENEC+ or Compliant to IEC 62717 and IEC 62031</t>
  </si>
  <si>
    <t>Applicant</t>
  </si>
  <si>
    <t>Manufacturer</t>
  </si>
  <si>
    <t>Luminaire type</t>
  </si>
  <si>
    <t>Manufacturers type of documents, certificates and reports delivered in technical file (choice list)</t>
  </si>
  <si>
    <t>For performance, the luminaire is compliant to:</t>
  </si>
  <si>
    <t>IEC 62722-1 and IEC 62722-2-1</t>
  </si>
  <si>
    <t>For safety, the luminaire is compliant to:</t>
  </si>
  <si>
    <t>-</t>
  </si>
  <si>
    <t>For performance, the LED module is compliant to:</t>
  </si>
  <si>
    <t>For safety, the LED module is compliant to:</t>
  </si>
  <si>
    <t>Is the body of the luminaire made of synthetic material ?</t>
  </si>
  <si>
    <t>Documents to deliver (Specific requirements)</t>
  </si>
  <si>
    <t>Technical file SubDirectory number</t>
  </si>
  <si>
    <t>Sample: delivered to Synergrid</t>
  </si>
  <si>
    <t xml:space="preserve">Technical dossier:
Certificate or equivalent reports of compliance with the standard to deliver by applicant </t>
  </si>
  <si>
    <t>File name of the document</t>
  </si>
  <si>
    <t>Check by Synergrid</t>
  </si>
  <si>
    <t>Check by CE4 commission</t>
  </si>
  <si>
    <t>Comments</t>
  </si>
  <si>
    <t>To check by Synergrid homologation commission</t>
  </si>
  <si>
    <t>ENEC: Certificate + Report</t>
  </si>
  <si>
    <t>Report of conformity to safety standards</t>
  </si>
  <si>
    <t>ENEC+ : Certificate + Report</t>
  </si>
  <si>
    <t>Report of conformity to performance standards</t>
  </si>
  <si>
    <t>Specific test or specific test sample</t>
  </si>
  <si>
    <t>General document</t>
  </si>
  <si>
    <t>Request document  for luminaire family</t>
  </si>
  <si>
    <t>00</t>
  </si>
  <si>
    <t>Specific document/declaration to deliver</t>
  </si>
  <si>
    <t>General description of luminaire family</t>
  </si>
  <si>
    <t>02</t>
  </si>
  <si>
    <t>Information manufacturerr luminaire identification code</t>
  </si>
  <si>
    <t>03</t>
  </si>
  <si>
    <t>Technical information</t>
  </si>
  <si>
    <t>06</t>
  </si>
  <si>
    <t>Assembly-maintenance documents</t>
  </si>
  <si>
    <t>04</t>
  </si>
  <si>
    <t>Mounting instructions documents</t>
  </si>
  <si>
    <t>05</t>
  </si>
  <si>
    <t>Declaration CE marking</t>
  </si>
  <si>
    <t>07</t>
  </si>
  <si>
    <t>Specific document = Declaration that used synthetic material is in conformity with requirements</t>
  </si>
  <si>
    <t>01</t>
  </si>
  <si>
    <t>Specific document = Declaration that used  materials are in conformity with requirements concerning corrosion (Internal and External parts)</t>
  </si>
  <si>
    <t>2019 §</t>
  </si>
  <si>
    <t>2019 Chapter</t>
  </si>
  <si>
    <t>2019 Requirements</t>
  </si>
  <si>
    <t>Technical File - Type of documents to deliver (Specific requirements)</t>
  </si>
  <si>
    <t>Check by Laborelec</t>
  </si>
  <si>
    <t>General</t>
  </si>
  <si>
    <t>Performance standard Luminaire IEC 62722-1 &amp; LED Luminaire IEC 62722-2-1 (Or ENEC+)</t>
  </si>
  <si>
    <t>08 -09</t>
  </si>
  <si>
    <t>X</t>
  </si>
  <si>
    <t>Safety standard Luminaire NBN EN 60598-1 &amp; 60598-2-3 or 60598-2-5 (Or ENEC)</t>
  </si>
  <si>
    <t>10 - 11</t>
  </si>
  <si>
    <t>has to cover the 005 range (Led type, amount of LED, LED current,…)</t>
  </si>
  <si>
    <t>Performance standard LED Module IEC 62717 (Or ENEC+)</t>
  </si>
  <si>
    <t>12 - 13</t>
  </si>
  <si>
    <t>Safety standard LED Module IEC 62031 (Or ENEC)</t>
  </si>
  <si>
    <t>14</t>
  </si>
  <si>
    <t>has to cover the 005 range</t>
  </si>
  <si>
    <t>8.3</t>
  </si>
  <si>
    <t>Structural and mechanical</t>
  </si>
  <si>
    <t>Mounting</t>
  </si>
  <si>
    <t>20</t>
  </si>
  <si>
    <t>Vibration §15.3</t>
  </si>
  <si>
    <t>8.10.1</t>
  </si>
  <si>
    <t>Rating that demonstrates the degree of Impact Protection (IK) of the luminaire</t>
  </si>
  <si>
    <t>17</t>
  </si>
  <si>
    <t>Tested IK level mentionned in the report</t>
  </si>
  <si>
    <t>8.10.2</t>
  </si>
  <si>
    <t xml:space="preserve">Protection against glass breakage </t>
  </si>
  <si>
    <t>8.11</t>
  </si>
  <si>
    <t>Protection against dust and moisture (IP)</t>
  </si>
  <si>
    <t>18</t>
  </si>
  <si>
    <t>8.12</t>
  </si>
  <si>
    <t xml:space="preserve">Resistance to wind load </t>
  </si>
  <si>
    <t>21</t>
  </si>
  <si>
    <t>If applicable Wind test § 15.2</t>
  </si>
  <si>
    <t>10.9.1</t>
  </si>
  <si>
    <t>Electrical</t>
  </si>
  <si>
    <t>EMC - conducted emission level between 9 kHz and 30 MHz complies with NBN EN 55015</t>
  </si>
  <si>
    <t>19</t>
  </si>
  <si>
    <t>Test reports- Luminaires are in conformity with requirements concerning EMC</t>
  </si>
  <si>
    <t>EMC - radiated emission level between 9 kHz and 30 MHz complies with NBN EN 55015. The test must be performed at minimum and maximum LED current</t>
  </si>
  <si>
    <t>EMC - radiated emission level between 30 MHz and 300 MHz complies with NBN EN 55015. The test must be performed at minimum and maximum LED current</t>
  </si>
  <si>
    <t>EMC - current harmonic level complies with NBN EN 61000-3-2. When the LED luminaire is controllable (dimmable), the test must be performed for five dimming levels at equal distance between the minimum and maximum power</t>
  </si>
  <si>
    <t>10.9.2</t>
  </si>
  <si>
    <t>EMC - immunity tests according to NBN EN 61547 standard. When the LED luminaire is controllable (dimmable), the above tests shall be performed at the rated LED load for a lighting level dimmed to 50% ± 10% in accordance with § 7 of the NBN EN 61547 standard</t>
  </si>
  <si>
    <t>10.9.3</t>
  </si>
  <si>
    <t>EMC - Surge protection test accroding to IEC 61000-4-5 for the following levels:
-6 kV between L/N and EQUI
-4 kV between L and N;
-2 kV between DALI and EQUI controls;
-30 V between DALI/DALI controls;
Lower levels must be tested. Pulses are to be applied as follows: five positive pulses (90° phase), 5 negative pulses (270° phase). The luminaire may display different functioning during the tests (e.g. flicker), but after the tests should return to normal functioning without external intervention</t>
  </si>
  <si>
    <t>Test levels higher than standard : specific report needed. If no SPD, has to be done with each driver?</t>
  </si>
  <si>
    <t>Test reports- Luminaires are in conformity with requirements concerning surge prortection
The conducted emission level between 9 kHz and 30 MHz must comply with the requirements of the NBN EN 55015 standard;</t>
  </si>
  <si>
    <t>10.10</t>
  </si>
  <si>
    <t>Input power of the luminaire may not exceed the power specified by the manufacturer by more than 10%.</t>
  </si>
  <si>
    <t>22</t>
  </si>
  <si>
    <t>11.1</t>
  </si>
  <si>
    <t>Photometric</t>
  </si>
  <si>
    <t>The initial luminous flux of the luminaire may not be less than 90% of the value specified by the manufacturer</t>
  </si>
  <si>
    <t>24</t>
  </si>
  <si>
    <t>11.2</t>
  </si>
  <si>
    <t>The distribution of the light intensity must be in accordance with the intensity specified by the manufacturer (Annex D of the IEC 62722-1 is use to check the conformity)</t>
  </si>
  <si>
    <t>/</t>
  </si>
  <si>
    <t>11.3</t>
  </si>
  <si>
    <t>The initial luminous efficacy of the luminaire may not be less than 90% of the value specified by the manufacturer</t>
  </si>
  <si>
    <t>12.1</t>
  </si>
  <si>
    <t>Colorimetric</t>
  </si>
  <si>
    <t>The measured initial correlated colour temperature of the luminaire may not deviate by more than 10% from the original value specified by the manufacturer</t>
  </si>
  <si>
    <t>12.2</t>
  </si>
  <si>
    <t>The measured initial colour rendering index of the luminaire must be higher than or equal to the colour rendering index specified by the manufacturer, minus 3 points</t>
  </si>
  <si>
    <t>13.1</t>
  </si>
  <si>
    <t>Photobiological Safety</t>
  </si>
  <si>
    <t>The luminaire must be classified in Risk Group 0 or 1 (RG0 or RG1) for retinal blue light hazard measured at a distance of 200 mm</t>
  </si>
  <si>
    <t>25</t>
  </si>
  <si>
    <t>specific report for the luminaire with the highest LED current and highets CCT of the 005 range</t>
  </si>
  <si>
    <t>14.2</t>
  </si>
  <si>
    <t>Lifespan</t>
  </si>
  <si>
    <t>The Lumen Maintenance at 60.000 hours must be higher than or equal to 90% (verified by T° measurement + LM-80 + TM-21)</t>
  </si>
  <si>
    <t>15</t>
  </si>
  <si>
    <t>Temperature test report concerning the most critical luminaire (highest LED current, highest # LEDs)</t>
  </si>
  <si>
    <t>14.3</t>
  </si>
  <si>
    <t>Durability tests according to IEC 62722-2-1</t>
  </si>
  <si>
    <t>09</t>
  </si>
  <si>
    <t>the tq value to be considered is 25°C.</t>
  </si>
  <si>
    <t>14.4</t>
  </si>
  <si>
    <t>The temperature measured at point tc of the LED driver must be lower than or equal to the temperature that corresponds to a life span of 60.000 hours</t>
  </si>
  <si>
    <t>11</t>
  </si>
  <si>
    <t>T° test on the most critical luminaire (highest LED current, highest # LEDs)</t>
  </si>
  <si>
    <t>15.4</t>
  </si>
  <si>
    <t>Corrosion</t>
  </si>
  <si>
    <t>Specific Corrosion testreports</t>
  </si>
  <si>
    <t>15.4.1</t>
  </si>
  <si>
    <t>Internal parts</t>
  </si>
  <si>
    <t>Salt spray resistance test shall be executed in accordance with the NBN EN ISO 9227 and NBN EN ISO 2143 standards, with the test duration being equal to:</t>
  </si>
  <si>
    <t>26</t>
  </si>
  <si>
    <t>15.4.2</t>
  </si>
  <si>
    <t>External parts</t>
  </si>
  <si>
    <t>Externally (visual assessment at 3 m) no surface irregularities such as: ripples, sags, runs, inclusions, porosity, etc.</t>
  </si>
  <si>
    <t>Layer thickness measured in accordance with the NBN EN ISO 2360 standard at 5 points</t>
  </si>
  <si>
    <t>Luminaires with standard coating: environmental conditions category C3 medium risk (NBN EN 12944-2)</t>
  </si>
  <si>
    <t>Layer thickness measured at 5 different locations (NBN EN ISO 2360) 
- Average layer thickness at least 60 micrometers 
- Local layer thickness at least 48 micrometers</t>
  </si>
  <si>
    <t>Luminaires with standard coating: environmental conditions category C4 high risk (NBN EN 12944-2)</t>
  </si>
  <si>
    <t>Layer thickness measured at 5 different locations (NBN EN ISO 2360) 
- Average layer thickness at least 100 micrometers 
- Local layer thickness at least 96 micrometers</t>
  </si>
  <si>
    <t>Minimum adhesion class 2 (not class 0 like Qualicoat) according to the NBN EN ISO 2409 standard (cross cut test)</t>
  </si>
  <si>
    <t>Salt spray corrosion resistance test according to the NBN EN ISO 9227 standard and assessment of the degree of blistering (3 scratch-free plates) according to the NBN EN ISO 4628-2 standard:</t>
  </si>
  <si>
    <t>Visual</t>
  </si>
  <si>
    <t>ENEC</t>
  </si>
  <si>
    <t>ENEC+</t>
  </si>
  <si>
    <t>Extension LED type</t>
  </si>
  <si>
    <t>Extension Driver</t>
  </si>
  <si>
    <t>Extension Familly size (#LEDs, size luminaire)</t>
  </si>
  <si>
    <t>Equivalence</t>
  </si>
  <si>
    <t>requirements to transfert from "2015" list to "2019" list</t>
  </si>
  <si>
    <t>2015 §</t>
  </si>
  <si>
    <t>2015 Chapter</t>
  </si>
  <si>
    <t>2015 Requirements</t>
  </si>
  <si>
    <t>Y</t>
  </si>
  <si>
    <t>M</t>
  </si>
  <si>
    <t>8.1</t>
  </si>
  <si>
    <t>Requirements</t>
  </si>
  <si>
    <t>Safety standard Luminaire NBN EN 60598-1 &amp; 60598-2-3</t>
  </si>
  <si>
    <t>No ENEC+ in 2015
IEC 62722-2-1 standard available in 2015, but no compliant luminaires --&gt; Not systematicaly received</t>
  </si>
  <si>
    <t>Ask ENEC+ or report/cert.</t>
  </si>
  <si>
    <t>8.1
13.1.2</t>
  </si>
  <si>
    <t>The luminaire must meet the requirements of the standards IEC 62722-2-1
(005 compliance based on Aging test 1000 h @35°C + Switching test 500 as descript in IEC documents)</t>
  </si>
  <si>
    <t>Content of this sheet is allocated to Synergrid homologation process.</t>
  </si>
  <si>
    <t>Safety standard LED Module IEC 62031</t>
  </si>
  <si>
    <t>2015 : only in the standards list</t>
  </si>
  <si>
    <t>Ask for report de conformité or cert. ENEC</t>
  </si>
  <si>
    <t>4.2</t>
  </si>
  <si>
    <t>Standards</t>
  </si>
  <si>
    <t>Performance standard LED Module IEC 62717</t>
  </si>
  <si>
    <t>No ENEC+ in 2015
IEC 62717:2014 standard available in 2015, but no compliant modules --&gt; Not systematicaly received</t>
  </si>
  <si>
    <t>Ask ENEC+ or report/cert.?</t>
  </si>
  <si>
    <t>13.1.2</t>
  </si>
  <si>
    <t>Luminaire File</t>
  </si>
  <si>
    <t>report of compliance to standard IEC 62717
(005 compliance based on Aging test 1000 h @35°C + Switching test 500 as descript in IEC documents)</t>
  </si>
  <si>
    <t>Driver in the C4/10-A Synergrid list</t>
  </si>
  <si>
    <t>LED auxiliaries</t>
  </si>
  <si>
    <t>present on the list “Synergrid C4/10-A auxiliary recognized Synergrid”</t>
  </si>
  <si>
    <t xml:space="preserve">Working temperature between -20°C et 25°C </t>
  </si>
  <si>
    <t>datasheet</t>
  </si>
  <si>
    <t>2015 stronger than 2019</t>
  </si>
  <si>
    <t>The successful operation for temperatures between -20 ° C and 35 ° C.</t>
  </si>
  <si>
    <t>ta (luminaire) &gt;= 25°C</t>
  </si>
  <si>
    <t>All 2015 are at least ta=25°C</t>
  </si>
  <si>
    <t>6.1</t>
  </si>
  <si>
    <t>Marking</t>
  </si>
  <si>
    <t>Luminaire's marking compliant with NBN EN IEC 60598-1, NBN EN IEC 60598-2-3 or 60598-2-5 &amp; IEC 62722-2-1</t>
  </si>
  <si>
    <t>7.1</t>
  </si>
  <si>
    <t>applicable standards for marking apply</t>
  </si>
  <si>
    <t>LED Module's marking compliant with IEC 62031 et IEC 62717</t>
  </si>
  <si>
    <t>Removed</t>
  </si>
  <si>
    <t>7.1.1</t>
  </si>
  <si>
    <t>Wiring diagram</t>
  </si>
  <si>
    <t>6.2</t>
  </si>
  <si>
    <t>Durable, clear, Indelebile, visible during maintenance marking</t>
  </si>
  <si>
    <t>7.1.2</t>
  </si>
  <si>
    <t>6.2.1</t>
  </si>
  <si>
    <t>Additionnal Luminaire Marking : CE, identification tracking code, Flux in lumen, LED current in mA, Tc in K and Ra</t>
  </si>
  <si>
    <t>Additionnal Luminaire Marking : CE, identification tracking code, Flux in lumen, LED current in mA, Tc in K and Ra, type of optic</t>
  </si>
  <si>
    <t>Additionnal Luminaire Marking : type of optic</t>
  </si>
  <si>
    <t>Added</t>
  </si>
  <si>
    <t>Deliver of label with updated markings?</t>
  </si>
  <si>
    <t>Additionnal Luminaire Marking : type of lighting appliance, Synergrid approval number, dimming control technology</t>
  </si>
  <si>
    <t>6.2.2</t>
  </si>
  <si>
    <t>Additionnal LED module Marking : Manufacturer's name,  identification tracking code, tc position, tp position</t>
  </si>
  <si>
    <t>7.3</t>
  </si>
  <si>
    <t>Additionnal LED module Marking : tc value</t>
  </si>
  <si>
    <t>Classification</t>
  </si>
  <si>
    <t>Type 1</t>
  </si>
  <si>
    <t xml:space="preserve">New for type 1: The replacement of the LED module must be possible without the use of tools. </t>
  </si>
  <si>
    <t>No Type 1 in 2015 list</t>
  </si>
  <si>
    <t>Type 2</t>
  </si>
  <si>
    <t>Type 3</t>
  </si>
  <si>
    <t>Type 4</t>
  </si>
  <si>
    <t>Luminaire composition</t>
  </si>
  <si>
    <t xml:space="preserve">Composition of the lighting appliance </t>
  </si>
  <si>
    <t>8.2</t>
  </si>
  <si>
    <t>Luminaire body</t>
  </si>
  <si>
    <t>8.2.1</t>
  </si>
  <si>
    <t xml:space="preserve">Body of the lighting appliance </t>
  </si>
  <si>
    <t>8.2.2</t>
  </si>
  <si>
    <t>Management of the luminaire temperature</t>
  </si>
  <si>
    <t>8.2.3</t>
  </si>
  <si>
    <t>Fixing</t>
  </si>
  <si>
    <t>8.4</t>
  </si>
  <si>
    <t>Location auxilliary equipement and wiring</t>
  </si>
  <si>
    <t>8.2.4</t>
  </si>
  <si>
    <t xml:space="preserve">Space containing the auxiliary equipment and its wiring </t>
  </si>
  <si>
    <t>8.5</t>
  </si>
  <si>
    <t>Optical compartment</t>
  </si>
  <si>
    <t>8.2.5</t>
  </si>
  <si>
    <t xml:space="preserve"> Optical compartment (fitted with an optical system, adjustable if appropriate) </t>
  </si>
  <si>
    <t>8.6</t>
  </si>
  <si>
    <t>Reflector</t>
  </si>
  <si>
    <t>8.2.6</t>
  </si>
  <si>
    <t xml:space="preserve"> Reflector </t>
  </si>
  <si>
    <t>8.7.1</t>
  </si>
  <si>
    <t>8.2.7.1</t>
  </si>
  <si>
    <t xml:space="preserve"> Requirements</t>
  </si>
  <si>
    <t>8.7.2</t>
  </si>
  <si>
    <t>8.2.7.2</t>
  </si>
  <si>
    <t>8.7.3</t>
  </si>
  <si>
    <t>Closing Mechanism</t>
  </si>
  <si>
    <t>8.2.7.3</t>
  </si>
  <si>
    <t>8.7.4</t>
  </si>
  <si>
    <t xml:space="preserve">Replacement of protective covers </t>
  </si>
  <si>
    <t>8.2.8</t>
  </si>
  <si>
    <t xml:space="preserve">Replacement covers </t>
  </si>
  <si>
    <t>8.8</t>
  </si>
  <si>
    <t xml:space="preserve">Protective sealing joints against dust and water </t>
  </si>
  <si>
    <t>8.2.9</t>
  </si>
  <si>
    <t xml:space="preserve">Gasket protecting against dust and water </t>
  </si>
  <si>
    <t>8.9</t>
  </si>
  <si>
    <t xml:space="preserve">Protection against mechanical stress concentrations </t>
  </si>
  <si>
    <t>Protection against concentrations of mechanical tensions</t>
  </si>
  <si>
    <t>(X)</t>
  </si>
  <si>
    <t xml:space="preserve">Mechanical strength (IK) </t>
  </si>
  <si>
    <t>Protection against dust and moisture</t>
  </si>
  <si>
    <t>Wind resistance</t>
  </si>
  <si>
    <t>8.13</t>
  </si>
  <si>
    <t>Resistance to vibrations</t>
  </si>
  <si>
    <t>8.14</t>
  </si>
  <si>
    <t>The weight of the luminaire (including auxiliary equipment) may not exceed 25 kg</t>
  </si>
  <si>
    <t>max 25kg</t>
  </si>
  <si>
    <t>8.15</t>
  </si>
  <si>
    <t xml:space="preserve">Ageing and thermal tests </t>
  </si>
  <si>
    <t xml:space="preserve">Ageing and heating requirements </t>
  </si>
  <si>
    <t>8.16</t>
  </si>
  <si>
    <t xml:space="preserve">Resistance to heat, fire and tracking </t>
  </si>
  <si>
    <t>8.17</t>
  </si>
  <si>
    <t>Synthetic materials for the exterior of the luminaire</t>
  </si>
  <si>
    <t>12.11.3</t>
  </si>
  <si>
    <t xml:space="preserve">Synthetic materials outside the lighting appliance: </t>
  </si>
  <si>
    <t>9.1</t>
  </si>
  <si>
    <t xml:space="preserve">External parts </t>
  </si>
  <si>
    <t>Declaration</t>
  </si>
  <si>
    <t>12.11.1</t>
  </si>
  <si>
    <t>9.1.1</t>
  </si>
  <si>
    <t>Protection of the body of the luminaire by applying a coating</t>
  </si>
  <si>
    <t>Tests reports &amp;15.4.2</t>
  </si>
  <si>
    <t>Salt Mist test of 480h in 2015 and 1000h in 2019</t>
  </si>
  <si>
    <t>Deliver 1000h test report</t>
  </si>
  <si>
    <t>8.4.1
8.4.2</t>
  </si>
  <si>
    <t xml:space="preserve"> Luminaires with normal paint coat
Luminaires with double paint coat </t>
  </si>
  <si>
    <t>Hardness  test  Buchholz according to NBN EN ISO 2815,</t>
  </si>
  <si>
    <t>9.1.2</t>
  </si>
  <si>
    <t>Aluminium components without coating</t>
  </si>
  <si>
    <t>Qualanod Certificate or declaration</t>
  </si>
  <si>
    <t>8.4.3</t>
  </si>
  <si>
    <t xml:space="preserve">Aluminium parts without paint layer </t>
  </si>
  <si>
    <t>9.1.3</t>
  </si>
  <si>
    <t xml:space="preserve"> Protection of the other components</t>
  </si>
  <si>
    <t>8.4.4</t>
  </si>
  <si>
    <t xml:space="preserve"> Other components</t>
  </si>
  <si>
    <t>9.2</t>
  </si>
  <si>
    <t xml:space="preserve">Internal parts </t>
  </si>
  <si>
    <t>Test reports §15.4.1</t>
  </si>
  <si>
    <t>12.11.2</t>
  </si>
  <si>
    <t>10.1</t>
  </si>
  <si>
    <t>Protection (IP2X) against electric shocks according to  NBN EN 60598-1 &amp; 60598-2-3 or 60598-2-5</t>
  </si>
  <si>
    <t>8.13.2</t>
  </si>
  <si>
    <t>Protection (IP2X) against electric shocks</t>
  </si>
  <si>
    <t>10.2</t>
  </si>
  <si>
    <t>Insulation resistance and dielectric strength according to  NBN EN 60598-1 &amp; 60598-2-3 or 60598-2-5</t>
  </si>
  <si>
    <t>8.10</t>
  </si>
  <si>
    <t>The provisions of the NBN EN 60598-2-3 and NBN EN 60598-1 apply</t>
  </si>
  <si>
    <t>10.3</t>
  </si>
  <si>
    <t>Creepage distances and clearances according to  NBN EN 60598-1 &amp; 60598-2-3 or 60598-2-5</t>
  </si>
  <si>
    <t xml:space="preserve"> Creepage distances and clearances </t>
  </si>
  <si>
    <t>10.4</t>
  </si>
  <si>
    <t>Appropriate wiring to the usual operating voltage and current and shall resist external direct effects</t>
  </si>
  <si>
    <t>Wiring shall be appropriate to the usual operating voltage and current and shall resist external direct effects:</t>
  </si>
  <si>
    <t>impossible for the wiring to get jammed between moving components</t>
  </si>
  <si>
    <t>must not be able to be jammed between moving components</t>
  </si>
  <si>
    <t>connections using terminal blocks with screw or pressure contacts, or be fitted with safety plugs</t>
  </si>
  <si>
    <t>The connections must be made via screw terminals or pressure or fitted with polarizing plugs</t>
  </si>
  <si>
    <t>unimpeded and permanent contact under any condition</t>
  </si>
  <si>
    <t>The electrical connections must guarantee a definite, permanent electrical contact in all circumstances</t>
  </si>
  <si>
    <t>supply cable fixed to the luminaire by means of a tension stop system or a compression gland with incorporated tension stop</t>
  </si>
  <si>
    <t>The supply cable shall be fixed to the lighting appliance by a tension stop system or a compression gland with incorporated tension stop</t>
  </si>
  <si>
    <t>10.5</t>
  </si>
  <si>
    <t>Temperature of the insulating parts of all the terminal blocks or plugs of the luminaire shall not exceed 100°C.</t>
  </si>
  <si>
    <t>the temperature of the insulating parts of all the terminals or terminal blocks in the luminaire shall not exceed 100 °C</t>
  </si>
  <si>
    <t>10.6</t>
  </si>
  <si>
    <t>Connection to the power supply by pluggable terminal block OR switch interrupting the supply network when the luminaire is opened.</t>
  </si>
  <si>
    <t>The connection to the power supply must be effected by means of a pluggable terminal block or a switch interrupting the supply network during the opening of the luminaire</t>
  </si>
  <si>
    <t>Connection with an identification of the phase conductors, neutral and ground</t>
  </si>
  <si>
    <t>8.17.1/2</t>
  </si>
  <si>
    <t>Equipped with an identification of the phase conductors, neutral and ground</t>
  </si>
  <si>
    <t>The terminal block’s connection must be designed in such a way that pole reversal due to an incorrect connection is prevented</t>
  </si>
  <si>
    <t>The terminal connection shall be designed so as to prevent any inversion of the poles following an erroneous connection</t>
  </si>
  <si>
    <t>The terminal contacts shall be made of brass</t>
  </si>
  <si>
    <t>Connection designed so that the earthing connection can be made before connecting the live parts and is disconnected last when unplugged</t>
  </si>
  <si>
    <t>Designed so that the earthing connection can be made before connecting the live parts and disconnected last when unplugged</t>
  </si>
  <si>
    <t>Connection designed for a current of 16 A and voltage of 250 V</t>
  </si>
  <si>
    <t>Be designed for Current: 16 A - Voltage: 250V</t>
  </si>
  <si>
    <t>10.7</t>
  </si>
  <si>
    <t>Electrical Class I OR II</t>
  </si>
  <si>
    <t>8.13.1</t>
  </si>
  <si>
    <t>If Class I, All metal parts are connected permanently and reliably to an earth terminal</t>
  </si>
  <si>
    <t>Metal parts of class I luminaires which may become active in the case of an insulation fault power wiring must be connected permanently and reliably to a ground terminal</t>
  </si>
  <si>
    <t>10.8</t>
  </si>
  <si>
    <t>Performance and requirements guaranteed for 207-253VAC range (EN 50160 specs)</t>
  </si>
  <si>
    <t>proper functioning for a voltage of 230 V network - 50 Hz, according to the NBN EN 50160</t>
  </si>
  <si>
    <t>Ask report</t>
  </si>
  <si>
    <t>2015 : only in the standards list
Check for dimming</t>
  </si>
  <si>
    <t>EMC - Surge protection test accroding to IEC 61000-4-5 for the following levels:
-6 kV between L/N and GND;
-4 kV between L and N;
-2 kV between DALI and GND controls;
-1 kV between DALI/DALI controls;
-6 kV between Lineswitch and GND control;
-4 kV between Lineswitch and N control.
Lower levels must be tested. Pulses are to be applied as follows: five positive pulses (90° phase), 5 negative pulses (270° phase). The luminaire may display different functioning during the tests (e.g. flicker), but after the tests should return to normal functioning without external intervention</t>
  </si>
  <si>
    <t>2019 strenger than 2015</t>
  </si>
  <si>
    <t>Overvoltage</t>
  </si>
  <si>
    <t>Surge Test 6 kV between L / N and GND and 3 kV between L and N according to EN 61000-4-5;</t>
  </si>
  <si>
    <t>Use of SPD allowed</t>
  </si>
  <si>
    <t>To meet these requirements, the luminaire can be equipped with an additional component as protection against surges.</t>
  </si>
  <si>
    <t>12.17</t>
  </si>
  <si>
    <t>Measurements “Total system power and harmonics" Synergrid C4/15: La différence entre la puissance maximale reprise dans le dossier technique et celle mesurée doit être comprise entre –10% et +10%</t>
  </si>
  <si>
    <t>8.18.1</t>
  </si>
  <si>
    <t>must correspond to the value stated by the manufacturer within ± 10 %.</t>
  </si>
  <si>
    <t>Removed (in driver)</t>
  </si>
  <si>
    <t>Maximum 10% deviation for Power and flux during the dimming (see test 12.18)</t>
  </si>
  <si>
    <t>2019 better specified</t>
  </si>
  <si>
    <t>Contrôle par LBE de X photométries?</t>
  </si>
  <si>
    <t>8.18.2</t>
  </si>
  <si>
    <t>The distribution of light intensity must comply with that stated by the manufacturer</t>
  </si>
  <si>
    <t>8.18.2.1</t>
  </si>
  <si>
    <t>Chromaticity requirements at 0h and 6000h</t>
  </si>
  <si>
    <t>8.18.4</t>
  </si>
  <si>
    <t>The values FDF and UFF following CIE 121 must be indicated in the measurement reports</t>
  </si>
  <si>
    <t>8.18.5</t>
  </si>
  <si>
    <t>For all luminaires, Class G must be specified for an inclination of 0 ° in accordance with NBN EN 13201-2</t>
  </si>
  <si>
    <t>8.18.2.2</t>
  </si>
  <si>
    <t>CCT cannot deviate by more than 10% from the initial value</t>
  </si>
  <si>
    <t>Removed (never tested)</t>
  </si>
  <si>
    <t>CCT after a period of 25 % of the lifetime, with a maximum of 6,000 h, cannot differ more than a of maximum of 10% from the initial value</t>
  </si>
  <si>
    <t>8.18.2.3</t>
  </si>
  <si>
    <t>Ra cannot deviate by more than 3 points from the value stated</t>
  </si>
  <si>
    <t>Ra after a period of 25 % of the lifetime, with a maximum of 6,000 h, must be a maximum of 5 points from the value stated by the manufacturer</t>
  </si>
  <si>
    <t>8.18.3</t>
  </si>
  <si>
    <t>The luminaire shall be classified according to IEC 62471 standard in Risk Group 0 or 1 (RG0 or RG1) for risk "retinal blue light hazard" measured at a distance of 200 mm</t>
  </si>
  <si>
    <t>2019 stronger than 2015</t>
  </si>
  <si>
    <t>Check measured T° with driver specs</t>
  </si>
  <si>
    <t>8.19.2</t>
  </si>
  <si>
    <t>The useful life of the luminaire L80B10 (as defined in IEC 62717) is minimum 60,000 hours</t>
  </si>
  <si>
    <t>8.19.3</t>
  </si>
  <si>
    <t>Time to the abrupt failure of the luminaire C10 (as defined in IEC 62717) is minimum 60,000 hours</t>
  </si>
  <si>
    <t>8.19.1</t>
  </si>
  <si>
    <t>The luminous flux of the luminaire must be at least 90% of the initial value after a period of 25% of the lifetime, with a maximum of 6000 hours</t>
  </si>
  <si>
    <t>Ask ENEC+ or report/cert. IEC 62722?</t>
  </si>
  <si>
    <t>8.19.4/5</t>
  </si>
  <si>
    <t>Only switching test and Accelerated lifetime test</t>
  </si>
  <si>
    <t>The value of tq of the luminaire is minimum 25 ° C.</t>
  </si>
  <si>
    <t>2015 - tc value doesn’t correspond to 60000h</t>
  </si>
  <si>
    <t>Temperature measured at point tc marked on the component housing does not exceed the value tc when operated at nominal power, at operating ambient temperature of 25 ° C and at nominal voltage</t>
  </si>
  <si>
    <t>Field with automatic fill in as it is the conclusion of different points of the checkList or granted by the delivered reports or certificates.</t>
  </si>
  <si>
    <t>Fill in Name manufacturer</t>
  </si>
  <si>
    <t>Fill in luminare type</t>
  </si>
  <si>
    <t>Luminaire in conformity with specification C4/11-3</t>
  </si>
  <si>
    <t>Synergrid classification type luminaire (as declared by Synergrid)</t>
  </si>
  <si>
    <t>Luminaire Type 1
Luminaire for which the replacement of the LED module and auxiliaries can be performed on site (= at luminaire mounting height).
All the internal wiring must be fitted with removable plugs, protected against mis mating preventing erroneous connection.</t>
  </si>
  <si>
    <t>Luminaire Type 2
Luminaires for which the replacement of auxiliary can be performed on site (=at luminaire mounting height).
All the internal wiring must be fitted with removable plugs, protected against mis mating preventing erroneous connection.</t>
  </si>
  <si>
    <t xml:space="preserve">Luminaire Type 3
Luminaire for which the replacement of LED module and auxiliary requires to remove the luminaire from his support. </t>
  </si>
  <si>
    <t>Luminaire Type 4
Luminaire that cannot be repaired and that will be permanently replaced in case of failure.</t>
  </si>
  <si>
    <t>Technical file of the luminaire</t>
  </si>
  <si>
    <t>Nb §</t>
  </si>
  <si>
    <t>Drivers</t>
  </si>
  <si>
    <t>Drivers on Synergrid list</t>
  </si>
  <si>
    <t>Reports: Check-list technical specification CE4/11-3 LED Luminaires</t>
  </si>
  <si>
    <t>5</t>
  </si>
  <si>
    <t>Requirements for LED luminaires</t>
  </si>
  <si>
    <t>Luminaire complying to IEC 62722-2-1</t>
  </si>
  <si>
    <t xml:space="preserve">Certificate ENEC+ delivered </t>
  </si>
  <si>
    <t xml:space="preserve">   - Certificate in conformity: including submitted luminaire</t>
  </si>
  <si>
    <t>Report EPRS 003 Delivered</t>
  </si>
  <si>
    <t xml:space="preserve">  - Report in conformity: including submitted luminaire</t>
  </si>
  <si>
    <t>CB certificate or equivalent delivered</t>
  </si>
  <si>
    <t>TRF Report  Delivered</t>
  </si>
  <si>
    <t>No report or certificate delivered</t>
  </si>
  <si>
    <t>LED modules in the luminaires must meet the requirements of:</t>
  </si>
  <si>
    <t>IEC 62717</t>
  </si>
  <si>
    <t xml:space="preserve">   - Certificate in conformity: including submitted LED modulle</t>
  </si>
  <si>
    <t>Report EPRS 001 Delivered</t>
  </si>
  <si>
    <t xml:space="preserve">  - Report in conformity: including submitted LED modulle</t>
  </si>
  <si>
    <t>IEC 62031</t>
  </si>
  <si>
    <t xml:space="preserve">Certificate ENEC delivered </t>
  </si>
  <si>
    <t>TRF Report Delivered</t>
  </si>
  <si>
    <t>Luminaire complying to EN 60 598-1 and EN 60 598-2-3</t>
  </si>
  <si>
    <t>Luminaire complying to EN 60 598-1 and EN 60 598-2-5</t>
  </si>
  <si>
    <t>Measurement methods and specific tests</t>
  </si>
  <si>
    <t>15.1</t>
  </si>
  <si>
    <t>Method for measuring the characteristics of the LED luminaires</t>
  </si>
  <si>
    <t>15.1.1</t>
  </si>
  <si>
    <t>Measurements shall be performed according to the specifications</t>
  </si>
  <si>
    <t>EN 13032-4</t>
  </si>
  <si>
    <t>CIE S 025</t>
  </si>
  <si>
    <t>IES LM-79</t>
  </si>
  <si>
    <t>Performed at an ambient temperature of 25°C ± 1°C</t>
  </si>
  <si>
    <t>Input  voltage of 230.0 VAC ± 0.2% and frequency of 50 Hz ± 0.2%</t>
  </si>
  <si>
    <t>Luminaire in normal operating position</t>
  </si>
  <si>
    <t>Stability conditions specified in EN 13032-4, CIE S 025 or IES LM-79</t>
  </si>
  <si>
    <t>15.1.2</t>
  </si>
  <si>
    <t>Distribution of light intensity</t>
  </si>
  <si>
    <t>Correct required C half planes and gamma angles</t>
  </si>
  <si>
    <t>15.1.3</t>
  </si>
  <si>
    <t xml:space="preserve">Colorimetry </t>
  </si>
  <si>
    <t>Used method</t>
  </si>
  <si>
    <t>C plane and gamma angle (C0° G60°, C20°)</t>
  </si>
  <si>
    <t>Directional distribution, determined by means of a goniocolorimeter or goniospectro-radiometer</t>
  </si>
  <si>
    <t>Determined by means of an integrating sphere</t>
  </si>
  <si>
    <t>15.2</t>
  </si>
  <si>
    <t xml:space="preserve">Resistance to wind load test </t>
  </si>
  <si>
    <t>Wind speed must be achieved after two minutes and must then be maintained for two minutes. 
Test with wind speed of 150 km/h (41.66 m/s)</t>
  </si>
  <si>
    <t>Luminaire resist the stresses exerted by a wind at a wind speed of 150 km/h (41.66 m/s)</t>
  </si>
  <si>
    <t>Under stress conditions the luminaire may not show any breakage or permanent deformation and no movement of the appliance relative to its support may occur</t>
  </si>
  <si>
    <t>Protective diffuser closure device shall always ensure perfect closure, whatever the vibrations to which the luminaire may be subjected</t>
  </si>
  <si>
    <t>Drag coefficients specified in the final wind tunnel test report</t>
  </si>
  <si>
    <r>
      <rPr>
        <b/>
        <sz val="9"/>
        <color theme="1"/>
        <rFont val="Arial"/>
        <family val="2"/>
      </rPr>
      <t xml:space="preserve">Conclusion: </t>
    </r>
    <r>
      <rPr>
        <sz val="9"/>
        <color theme="1"/>
        <rFont val="Arial"/>
        <family val="2"/>
      </rPr>
      <t>Luminaire complies to wind test requirements</t>
    </r>
  </si>
  <si>
    <t>15.3</t>
  </si>
  <si>
    <t>Vibration Test Report</t>
  </si>
  <si>
    <t>Vibration tests carried out in a specialised laboratory according to Synergrid specification C4/11-3</t>
  </si>
  <si>
    <t>15.3. 1</t>
  </si>
  <si>
    <t xml:space="preserve">Test 1: Determination of mechanical resonance frequency </t>
  </si>
  <si>
    <t>Determines the resonance frequency/frequencies with corresponding quality factors</t>
  </si>
  <si>
    <t>15.3. 2</t>
  </si>
  <si>
    <t xml:space="preserve">Test 2: Test around the mechanical resonance frequency </t>
  </si>
  <si>
    <t>Non deterioration occurs</t>
  </si>
  <si>
    <t>Conclusion: Luminaire complies to vibration test requirements</t>
  </si>
  <si>
    <t>Corrosion Test Report</t>
  </si>
  <si>
    <t>100 hours for anodised aluminium reflectors and vacuum metallized reflectors</t>
  </si>
  <si>
    <t>480 hours for painted reflectors</t>
  </si>
  <si>
    <t>Aluminium elements protected against corrosion by:</t>
  </si>
  <si>
    <t>Application of paint</t>
  </si>
  <si>
    <t>Powder coating</t>
  </si>
  <si>
    <t>Anodization</t>
  </si>
  <si>
    <t>Visual check</t>
  </si>
  <si>
    <t>Adhesion</t>
  </si>
  <si>
    <t>Luminaires for environmental conditions category C3 medium risk (NBN EN 12944-2)</t>
  </si>
  <si>
    <t>Layer thickness measured at 5 different locations (NBN EN ISO 2360) 
  - Average layer thickness at least 60 micrometres 
  - Local layer thickness at least 48 micrometres</t>
  </si>
  <si>
    <t>Single coating:  1000 hours</t>
  </si>
  <si>
    <t>Category C3 Conclusion:</t>
  </si>
  <si>
    <t>Layer thickness measured at 5 different locations (NBN EN ISO 2360) 
  - Average layer thickness at least 100 micrometres 
  - Local layer thickness at least 96 micrometres</t>
  </si>
  <si>
    <t>Double coating: 1000 hours</t>
  </si>
  <si>
    <t>Category C4 Conclusion:</t>
  </si>
  <si>
    <t>Check-list technical specification CE4/11-3 LED Luminaires</t>
  </si>
  <si>
    <t>Luminaire General Requirement</t>
  </si>
  <si>
    <t>Correct operation between -20 °C and 25 °C</t>
  </si>
  <si>
    <t xml:space="preserve">Temperature ta of the luminaire must be equal to or higher than 25°C. </t>
  </si>
  <si>
    <t>Damp and/or dusty environments are not considered to be abnormal operating conditions</t>
  </si>
  <si>
    <t>6</t>
  </si>
  <si>
    <t>Marking Requirements</t>
  </si>
  <si>
    <t xml:space="preserve">Normative requirements </t>
  </si>
  <si>
    <t>Markings complying to EN 60 598-1 and EN 60 598-2-3 or EN 60598-2-5</t>
  </si>
  <si>
    <t>Markings complying to IEC 62722-2-1</t>
  </si>
  <si>
    <t>Markings complying to IEC  62717</t>
  </si>
  <si>
    <t>Markings complying to IEC 62031</t>
  </si>
  <si>
    <t>Additional markings</t>
  </si>
  <si>
    <t>Additional marking (Durability, Lisibility)</t>
  </si>
  <si>
    <t>Luminaire</t>
  </si>
  <si>
    <t>CE-mark</t>
  </si>
  <si>
    <t>Manufacturing code</t>
  </si>
  <si>
    <t>Nominal input current (or range) in Amperes</t>
  </si>
  <si>
    <t>Luminous flux of the luminaire (in lm)</t>
  </si>
  <si>
    <t>Input current LED (as delivered) in Amps</t>
  </si>
  <si>
    <t>Information wiring dimming control system (where applicable)</t>
  </si>
  <si>
    <t>Correlated colour temperature CCT</t>
  </si>
  <si>
    <t>Colour rendering index CRI</t>
  </si>
  <si>
    <t>Type of optics</t>
  </si>
  <si>
    <t>Led Module</t>
  </si>
  <si>
    <t>Name of manufacturer tracked</t>
  </si>
  <si>
    <t>Identification code that allows the LED module to be tracked</t>
  </si>
  <si>
    <t>tc value. Marking specific position of  tc point on LED module</t>
  </si>
  <si>
    <t>tp value. If different from tc point, marking specific position of  tp point on LED module</t>
  </si>
  <si>
    <t>6.2.3</t>
  </si>
  <si>
    <t>Auxiliary equipment - driver</t>
  </si>
  <si>
    <t>Markings driver meet specification C4/10-2</t>
  </si>
  <si>
    <t>7</t>
  </si>
  <si>
    <t>Classification of LED luminaires</t>
  </si>
  <si>
    <t>Luminaire type 1</t>
  </si>
  <si>
    <t>Internal Wiring</t>
  </si>
  <si>
    <t xml:space="preserve"> All active internal wiring connected to a component must be equipped with a detachable plug including systems that prevent incorrect connections</t>
  </si>
  <si>
    <t xml:space="preserve"> Passive and unconnected wiring can be integrated in the active internal wiring and connected to a removable connector or connected to a terminal block connector with spring clamps. </t>
  </si>
  <si>
    <t>When terminal block connectors are used to connect internal wiring, each clamp must be clearly marked using (standard) consistent codes, regardless of the original luminaire components. The codes must consist of symbols, abbreviations or standard names</t>
  </si>
  <si>
    <t>Auxiliary equipment.</t>
  </si>
  <si>
    <t>Auxiliaries on body of the luminaire</t>
  </si>
  <si>
    <t>Auxiliaries  on removable mounting plate</t>
  </si>
  <si>
    <t>Detachable plate</t>
  </si>
  <si>
    <t>Easily removable</t>
  </si>
  <si>
    <t>Easily removable and replaceable, without having to remove the luminaire components</t>
  </si>
  <si>
    <t>Removable and replaceable without having to remove the e luminaire from its support</t>
  </si>
  <si>
    <t>Equipped with a detachable terminal block</t>
  </si>
  <si>
    <t>LED module must not fall when disconnected</t>
  </si>
  <si>
    <t>Mounting plate and the LED driver may not include sharp part</t>
  </si>
  <si>
    <t>Led module</t>
  </si>
  <si>
    <t>Replacement of the LED module possible without the use of tools</t>
  </si>
  <si>
    <t>Led module on body of the luminaire</t>
  </si>
  <si>
    <t>Led module  on removable mounting plate</t>
  </si>
  <si>
    <t>Easily accessible and detachable</t>
  </si>
  <si>
    <t>Easily removable as it is clicked it in place</t>
  </si>
  <si>
    <t>Equipped with a terminal block</t>
  </si>
  <si>
    <r>
      <rPr>
        <b/>
        <sz val="9"/>
        <color theme="1"/>
        <rFont val="Arial"/>
        <family val="2"/>
      </rPr>
      <t xml:space="preserve">Conclusion </t>
    </r>
    <r>
      <rPr>
        <sz val="9"/>
        <color theme="1"/>
        <rFont val="Arial"/>
        <family val="2"/>
      </rPr>
      <t>: Luminaire Type 1</t>
    </r>
  </si>
  <si>
    <t>7.2</t>
  </si>
  <si>
    <t>Luminaire type 2</t>
  </si>
  <si>
    <t>Auxiliaries  on removable mounting plate:</t>
  </si>
  <si>
    <r>
      <rPr>
        <b/>
        <sz val="9"/>
        <color theme="1"/>
        <rFont val="Arial"/>
        <family val="2"/>
      </rPr>
      <t>Conclusion</t>
    </r>
    <r>
      <rPr>
        <sz val="9"/>
        <color theme="1"/>
        <rFont val="Arial"/>
        <family val="2"/>
      </rPr>
      <t xml:space="preserve"> : Luminaire Type 2</t>
    </r>
  </si>
  <si>
    <t>Luminaire type 3</t>
  </si>
  <si>
    <t xml:space="preserve">Luminaire for which neither the LED module nor the auxiliary equipment can be replaced. The luminaire is removed and replaced in case of malfunction. No additional requirement applies. </t>
  </si>
  <si>
    <r>
      <rPr>
        <b/>
        <sz val="9"/>
        <color theme="1"/>
        <rFont val="Arial"/>
        <family val="2"/>
      </rPr>
      <t>Conclusion</t>
    </r>
    <r>
      <rPr>
        <sz val="9"/>
        <color theme="1"/>
        <rFont val="Arial"/>
        <family val="2"/>
      </rPr>
      <t xml:space="preserve"> : Luminaire Type 3</t>
    </r>
  </si>
  <si>
    <t>7.4</t>
  </si>
  <si>
    <t>Luminaire type 4</t>
  </si>
  <si>
    <t xml:space="preserve">Luminaires for which neither the LED module nor the LED driver can be replaced. No additional requirement applies. </t>
  </si>
  <si>
    <r>
      <rPr>
        <b/>
        <sz val="9"/>
        <color theme="1"/>
        <rFont val="Arial"/>
        <family val="2"/>
      </rPr>
      <t>Conclusion</t>
    </r>
    <r>
      <rPr>
        <sz val="9"/>
        <color theme="1"/>
        <rFont val="Arial"/>
        <family val="2"/>
      </rPr>
      <t xml:space="preserve"> : Luminaire Type 4</t>
    </r>
  </si>
  <si>
    <t>8</t>
  </si>
  <si>
    <t>Structural and mechanical requirements</t>
  </si>
  <si>
    <t>Mounting on non -combustible surfaces (NBN EN 60598-1)</t>
  </si>
  <si>
    <t>Synthetic materials must be suitable for use in an outdoor atmosphere (rain, sun ...).</t>
  </si>
  <si>
    <t>Components of the luminaire may not have sharp cutting edges</t>
  </si>
  <si>
    <t>Constructed such that the excessive build-up of dirt and bird droppings is prevented</t>
  </si>
  <si>
    <t xml:space="preserve">Dirt does not accumulate excessively to guarantee the thermal management. </t>
  </si>
  <si>
    <t>Constructed without dynamic components</t>
  </si>
  <si>
    <t>May not cause damage (e.g. by drilling additional openings) to the lighting column, the jib, the wall support or the luminaire itself</t>
  </si>
  <si>
    <t>System</t>
  </si>
  <si>
    <t xml:space="preserve">Using multiple corrosion -resistant bolts </t>
  </si>
  <si>
    <t>Bolts made of synthetic material are not used</t>
  </si>
  <si>
    <t>Using a system with a similar safety guarantee</t>
  </si>
  <si>
    <t>Mounting element provides at least 3 support areas  which ensure the luminaire does not tilt</t>
  </si>
  <si>
    <t>System not influenced by external loads such as wind, vibrations caused by traffic and standard maintenance work</t>
  </si>
  <si>
    <t>Luminaire replacement possible</t>
  </si>
  <si>
    <t>Mounting element In accordance with TS C4/12: 
   External diameter d = 60 mm
   Length l = 100 mm</t>
  </si>
  <si>
    <t>If an adapter piece is used, then all required tests shall be carried out using this adapter (wind tunnel test, vibration test, corrosion protection, IP and IK tests, etc,</t>
  </si>
  <si>
    <t>If the insertion depth in the luminaire amounts to less than 100 mm then the  contracting authority  may request the supply of a decorative ring in the same colour as the luminaire</t>
  </si>
  <si>
    <t>If gas thread then in accordance with C4/12</t>
  </si>
  <si>
    <r>
      <t xml:space="preserve">Verification  done by </t>
    </r>
    <r>
      <rPr>
        <b/>
        <sz val="9"/>
        <color rgb="FFFF0000"/>
        <rFont val="Arial"/>
        <family val="2"/>
      </rPr>
      <t xml:space="preserve"> </t>
    </r>
    <r>
      <rPr>
        <sz val="9"/>
        <rFont val="Arial"/>
        <family val="2"/>
      </rPr>
      <t>"vibrations test"</t>
    </r>
  </si>
  <si>
    <t xml:space="preserve">Location of auxiliary equipment and wiring </t>
  </si>
  <si>
    <t>Appropriate dimensions</t>
  </si>
  <si>
    <t>Replacement by equivalent components possible</t>
  </si>
  <si>
    <t>Space directly accessible without the use of non-standard tools</t>
  </si>
  <si>
    <t>LED lighting sources, lenses and reflectors are built -in in an optical compartment closed off by a diffuser (light cover) or protective glass</t>
  </si>
  <si>
    <t xml:space="preserve">The use of liquid thermal paste to improve the cooling process is not acceptable. </t>
  </si>
  <si>
    <t>Light source correctly placed</t>
  </si>
  <si>
    <t xml:space="preserve">The light source shall not become detached from its support due to vibration (see vibration test) </t>
  </si>
  <si>
    <t>If the light source or the mirror are adjustable then they shall be lockable in any position (no loss of adjustment due to vibration).</t>
  </si>
  <si>
    <t>Marks for optical adjustment</t>
  </si>
  <si>
    <t>Deformation impossible</t>
  </si>
  <si>
    <t>Securely installed, verification  done by  "vibrations test"</t>
  </si>
  <si>
    <t>8.7</t>
  </si>
  <si>
    <t>Protective cover, diffuser and lenses</t>
  </si>
  <si>
    <t>Thermoplastic materials, durability test</t>
  </si>
  <si>
    <t>The exterior of the bowl and/or lenses shall be designed to prevent potential contamination</t>
  </si>
  <si>
    <t>Cover can be opened and closed without special tools</t>
  </si>
  <si>
    <t>If a refractor and/or lenses are used then their correct position shall be ensured</t>
  </si>
  <si>
    <t>Maximum 8 closing points</t>
  </si>
  <si>
    <t>Captive components</t>
  </si>
  <si>
    <t>Cover and bowl can be opened with single standard tool</t>
  </si>
  <si>
    <t>Protective cover and diffuser are secured to the body</t>
  </si>
  <si>
    <t>Covers are be replaceable</t>
  </si>
  <si>
    <t>Connecting parts cannot be in contact with live parts</t>
  </si>
  <si>
    <t>Connecting parts made of a synthetic material</t>
  </si>
  <si>
    <t>The material does not show signs of ageing;</t>
  </si>
  <si>
    <t xml:space="preserve">Can resist the high temperature of the LED driver or light source if these accidentally come into contact. </t>
  </si>
  <si>
    <t xml:space="preserve">Covers provide support for LED drivers and or LED lighting sources. </t>
  </si>
  <si>
    <t>Closing mechanism</t>
  </si>
  <si>
    <t>Developed for repeated use</t>
  </si>
  <si>
    <t>Synthetic material are excluded</t>
  </si>
  <si>
    <t>Mounting elements of clips and hinges may be made of synthetic material insofar as these form part of the body, the diffuser and/or the protective cover itself/themselves</t>
  </si>
  <si>
    <t>Protective cover and diffuser can be easily and accurately placed on the body when closed</t>
  </si>
  <si>
    <t>It is possible to replace a damaged cover without using non standard tools and without the need for full disassembly of the luminaire.</t>
  </si>
  <si>
    <t>Sealing</t>
  </si>
  <si>
    <t>Quality ensured over time</t>
  </si>
  <si>
    <t>Made from synthetic material</t>
  </si>
  <si>
    <t>Resistant against ageing</t>
  </si>
  <si>
    <t>Resistant against thermal influences</t>
  </si>
  <si>
    <t>Resistant against external influences</t>
  </si>
  <si>
    <t>Natural rubber and non-synthetic felt shall not be used</t>
  </si>
  <si>
    <t>Construction:</t>
  </si>
  <si>
    <t>Protects against degradation due to maintenance work on the luminaire</t>
  </si>
  <si>
    <t>The original positioning must be assured at all times</t>
  </si>
  <si>
    <t xml:space="preserve">No degradation of any kind is acceptable, regardless of the actions performed o n the luminaire </t>
  </si>
  <si>
    <t>Protection against mechanic stress concentrations</t>
  </si>
  <si>
    <t>Protection against stress concentrations or notch effects</t>
  </si>
  <si>
    <t xml:space="preserve">Mechanical protection - IK testing </t>
  </si>
  <si>
    <t>Mechanical impact (IK) of the luminaire EN 62262</t>
  </si>
  <si>
    <t>Impact protection according to NBN EN 62262</t>
  </si>
  <si>
    <t>Luminaire minimum IK08</t>
  </si>
  <si>
    <t>Glass light covers minimum IK06</t>
  </si>
  <si>
    <t>Protection against glass breakage EN 60598-2-3 - EN 60598-2-5</t>
  </si>
  <si>
    <t>Glass that fractures into small pieces</t>
  </si>
  <si>
    <t>Glass having a high impact shock resistance</t>
  </si>
  <si>
    <t>Degrees of protection (IP) tests are carried out according to  EN 60598-1</t>
  </si>
  <si>
    <t>Degree of protection minimum IP65</t>
  </si>
  <si>
    <t>Resistance to wind loading</t>
  </si>
  <si>
    <t>Only for luminaire, with the exception of the light cover, includes external synthetic material</t>
  </si>
  <si>
    <t>Wind tests are carried out in a wind tunnel as descript in specification C4/11-3</t>
  </si>
  <si>
    <t>Resist the stresses exerted by a wind at a wind speed of 150 km/h (41.66 m/s)</t>
  </si>
  <si>
    <t>Drag coefficients specified</t>
  </si>
  <si>
    <t>Weight of the luminaire</t>
  </si>
  <si>
    <t>Weight may not exceed 25 kg</t>
  </si>
  <si>
    <t>Meets the requirements of</t>
  </si>
  <si>
    <t xml:space="preserve">EN 60598-1 </t>
  </si>
  <si>
    <t>The temperature of the unprotected parts accessible parts of the luminaire may not exceed 80 ° C for glass and 65 ° C for metal.</t>
  </si>
  <si>
    <t>Resistance to heat, fire and leakage currents</t>
  </si>
  <si>
    <t>The requirements of EN 60598-1 and EN 60598-2-3 or EN 60598-2-5 must be fulfilled.</t>
  </si>
  <si>
    <t>Test report demonstrating that the luminaire has been protected against UV(A) radiation and weathering of luminaire materials</t>
  </si>
  <si>
    <t>9</t>
  </si>
  <si>
    <t>Requirements regarding protection against corrosion</t>
  </si>
  <si>
    <t>Components of aluminium or metal alloys:  composition almost immune to corrosion.</t>
  </si>
  <si>
    <t>Aluminium or metal alloy elements</t>
  </si>
  <si>
    <t>Made of a compound material that ensures the parts are practically immune to corrosion</t>
  </si>
  <si>
    <t>Protected against corrosion, either by applying:</t>
  </si>
  <si>
    <t>Paint</t>
  </si>
  <si>
    <t>Power coating</t>
  </si>
  <si>
    <t>Anodizing</t>
  </si>
  <si>
    <t>Bolts, screws, nuts, clips and hinges, made of corrosion-resistant metal</t>
  </si>
  <si>
    <t>Protection against bimetallic galvanic corrosion</t>
  </si>
  <si>
    <t>Coating is applied on aluminium in accordance with specifications which are equivalent to Qualicoat</t>
  </si>
  <si>
    <t>Delivered test reports in conformity with the requirements</t>
  </si>
  <si>
    <t>Aluminium components on the exterior that have no coating must be anodized</t>
  </si>
  <si>
    <t>Anodizing should take place in accordance with equivalent Qualanod specifications</t>
  </si>
  <si>
    <t xml:space="preserve">Protection of the other components </t>
  </si>
  <si>
    <t>Clips and hinges shall be made of corrosion-resistant metals.</t>
  </si>
  <si>
    <t xml:space="preserve">Bolts, screws and nuts shall be made of passivated stainless steel (NBN EN ISO 2516) resistant to salt environments, to NBN EN ISO 3506-1, -2 and -3 </t>
  </si>
  <si>
    <t>Closure mechanisms shall be made of a combination of (to prevent contact corrosion or cold welding) of hot-dip galvanised steel and passivated stainless steel (NBN EN ISO 2516) resistant to salt environments in accordance to NBN EN 10088-1</t>
  </si>
  <si>
    <t>Plastic components shall be suitable for exterior applications (rain, sun, etc)</t>
  </si>
  <si>
    <t>Luminaire’s internal elements protected against corrosion</t>
  </si>
  <si>
    <t>Reflector’s adjusting screws can be made of nylon or any other equivalent synthetic material</t>
  </si>
  <si>
    <t>Where anodization of aluminium in accordance with the Qualanod guideline is concerned, the minimum layer thickness is 5 µm</t>
  </si>
  <si>
    <t>Luminaire’s internal parts, classified under atmospheric corrosiveness category  C2</t>
  </si>
  <si>
    <t>10</t>
  </si>
  <si>
    <t xml:space="preserve"> Electrical requirements</t>
  </si>
  <si>
    <t xml:space="preserve">Protection against electric shock </t>
  </si>
  <si>
    <t>Minimum protection IP2x against electric shock</t>
  </si>
  <si>
    <t>Protection IP2X cannot be degraded after opening or removing the protective diffusers that is necessary for ordinary luminaire maintenance.</t>
  </si>
  <si>
    <t>Insulation resistance  and dielectric strength</t>
  </si>
  <si>
    <t>Insulation resistance and dielectric strength carried out according to EN 60598-1 and EN 60598-2-3 or EN 60598-2-5</t>
  </si>
  <si>
    <t xml:space="preserve">Creepage distances and clearances </t>
  </si>
  <si>
    <t>The requirements of EN 60598-1 and EN 60598-2-3 must be fulfilled.</t>
  </si>
  <si>
    <t>Internal wiring of the luminaire</t>
  </si>
  <si>
    <t>Wiring  appropriate for operating voltage and current</t>
  </si>
  <si>
    <t>Should not be able to get caught between moving components</t>
  </si>
  <si>
    <t>Wiring resistant against direct external influences: specific mechanical and thermal loads, UV radiation.</t>
  </si>
  <si>
    <t>Connections must be made using terminal blocks with screw or pressure contacts, or be fitted with safety plugs</t>
  </si>
  <si>
    <t>Electric connections must also guarantee unimpeded and permanent contact under any condition</t>
  </si>
  <si>
    <t>Supply cable shall be fixed to the luminaire by means of a tension stop system or a compression gland with incorporated tension stop</t>
  </si>
  <si>
    <t>Terminal blocks and plugs</t>
  </si>
  <si>
    <t>At ta = 25 °C and under nominal voltage, temperature of the insulating parts of all the terminals or terminal blocks in the luminaire shall not exceed 100 °C. If this is exceeded, the manufacturer shall provide proof of the greater thermal resistance of the materials used.</t>
  </si>
  <si>
    <t>Connection to the power supply</t>
  </si>
  <si>
    <t>Connection to the power supply must be effected by means of a:</t>
  </si>
  <si>
    <t>Pluggable terminal block</t>
  </si>
  <si>
    <t>Switch interrupting the supply network when the luminaire is opened</t>
  </si>
  <si>
    <t xml:space="preserve">Terminal block’s connection must be designed in such a way that pol e reversal due to an incorrect connection is prevented. </t>
  </si>
  <si>
    <t>Connection to the network must meet the following specifications:</t>
  </si>
  <si>
    <t>Designed so that the earthing connection can be made before connecting the live parts and is disconnected last when unplugged</t>
  </si>
  <si>
    <t>Designed for a current of 16 A and voltage of 250 V</t>
  </si>
  <si>
    <t xml:space="preserve">Electrical classes </t>
  </si>
  <si>
    <t xml:space="preserve">Provisions of the EN 60598-1 </t>
  </si>
  <si>
    <t>LED luminaires must belong to</t>
  </si>
  <si>
    <t>Electrical Insulation Class I</t>
  </si>
  <si>
    <t>Electrical Insulation Class II</t>
  </si>
  <si>
    <t>Metal parts of class I luminaires which may become active in the case of an insulation fault in the power wiring can be connected permanently and reliably to an earth terminal</t>
  </si>
  <si>
    <t>Supply voltage</t>
  </si>
  <si>
    <t>Minimum 207 Vac</t>
  </si>
  <si>
    <t>Maximum 253 Vac</t>
  </si>
  <si>
    <t>10.9</t>
  </si>
  <si>
    <t>Electromagnetic compatibility (EMC)</t>
  </si>
  <si>
    <t xml:space="preserve">Emissions </t>
  </si>
  <si>
    <t>The conducted emission level between 9 kHz and 30 MHz must comply with the requirements of the NBN EN 55015 standard;</t>
  </si>
  <si>
    <t>The radiated emission level between 9 kHz and 30 MHz must comply with the requirements of the NBN EN 55015 standard. The test must be performed at minimum and maximum LED current;</t>
  </si>
  <si>
    <t>The radiated emission level between 30 MHz and 300 MHz (alternative method) must comply with the requirements of the NBN EN 55015 standard. The test must be performed at minimum and maximum LED current;</t>
  </si>
  <si>
    <t>The harmonic power level must comply with the requirements of the NBN EN 61000-3-2 standard. When the LED luminaire is controllable (dimmable), the test must be performed for five dimming levels at equal distance between the minimum and maximum power.</t>
  </si>
  <si>
    <t>Immunity</t>
  </si>
  <si>
    <t>Immunity tests carried out in accordance with:</t>
  </si>
  <si>
    <t xml:space="preserve"> NBN EN 61547</t>
  </si>
  <si>
    <t>IEC / EN 61000–4-2: Electrostatic Discharges</t>
  </si>
  <si>
    <t>IEC / EN 61000–4-3: Radiated Fields;</t>
  </si>
  <si>
    <t xml:space="preserve">IEC / EN 61000–4-4: Electrical Fast Transients; </t>
  </si>
  <si>
    <t>IEC / EN 61000–4-6: Conducted Fields;</t>
  </si>
  <si>
    <t>IEC / EN 61000–4-8: Magnetic Fields (if applicable);</t>
  </si>
  <si>
    <t>IEC / EN 61000–4-11: Voltage Dips and Interruptions</t>
  </si>
  <si>
    <t>Controllable luminaire (dimmable)</t>
  </si>
  <si>
    <t>Tests shall be performed at the rated LED load for a lighting level dimmed to 50%  ± 10%, in accordance with § 7 of the NBN EN 61547 standard</t>
  </si>
  <si>
    <t>Surge protection</t>
  </si>
  <si>
    <t>Surges</t>
  </si>
  <si>
    <t>6 kV between L/N and GND</t>
  </si>
  <si>
    <t>4 kV between L and N</t>
  </si>
  <si>
    <t>2 kV between DALI and GND controls</t>
  </si>
  <si>
    <t>30 V between DALI/DALI controls</t>
  </si>
  <si>
    <t>Input power of the luminaire</t>
  </si>
  <si>
    <t>Input power must be measured at the supply terminals of the complete luminaire in accordance with the conditions §15.1</t>
  </si>
  <si>
    <t>The input power may not exceed the power specified by the manufacturer by more than 10%</t>
  </si>
  <si>
    <t>Initial photometric requirements</t>
  </si>
  <si>
    <t xml:space="preserve">Luminous flux of the luminaire </t>
  </si>
  <si>
    <t>The initial luminous flux (lm) and system efficacy (lm/W) measured in a laboratory certified to EN ISO 17025 at an ambient temperature of 25°C ± 1°C shall correspond with the values specified by the manufacturer with a tolerance of 10 %.</t>
  </si>
  <si>
    <t xml:space="preserve">Distribution of light intensity </t>
  </si>
  <si>
    <t>The light intensity emitted by the luminaires in different directions is measured in a photogoniometer by a  laboratory accredited EN ISO 17025 for the field of application.</t>
  </si>
  <si>
    <t>All photometric data must be reported for the LED luminaire operating at an ambient temperature of 25 ° C ± 1 ° C.</t>
  </si>
  <si>
    <t>The distribution of the light intensity must be in accordance with the intensity specified by the manufacturer</t>
  </si>
  <si>
    <t>The comparison method specified in the normative Annex D of the IEC 62722-1 standard shall be used to assess this compliance</t>
  </si>
  <si>
    <t>Luminous efficacy of the luminaire</t>
  </si>
  <si>
    <t>The initial luminous efficacy of the luminaire may not be less than 90% of the value specified by the manufacturer.</t>
  </si>
  <si>
    <t>12</t>
  </si>
  <si>
    <t xml:space="preserve">Initial colometric requirements </t>
  </si>
  <si>
    <t xml:space="preserve">Colour temperature (CCT) </t>
  </si>
  <si>
    <t>The measured colour temperature of the luminaire at an ambient temperature of 25°C ± 1°C shall deviate by at most 10% from the value specified by the manufacturer.</t>
  </si>
  <si>
    <t>12.3</t>
  </si>
  <si>
    <t>Colour rendition (CRI)</t>
  </si>
  <si>
    <t>Initial colour rendering index (CRI) must be at least 70</t>
  </si>
  <si>
    <t xml:space="preserve">The permitted deviation between the measured initial colour rendition (0 h) at an ambient temperature of 25°C ± 1°C shall be at most 3 points from the value specified by the manufacturer. </t>
  </si>
  <si>
    <t>13</t>
  </si>
  <si>
    <t>Requirement regarding photobiological safety</t>
  </si>
  <si>
    <t xml:space="preserve">Retinal blue light hazard of the luminaire </t>
  </si>
  <si>
    <t>The luminaire must be classified according to IEC 62471 standard in Risk Group 0 or Risk Group1 (RG0 or RG1)  for risk  measured at a distance 200 mm.</t>
  </si>
  <si>
    <t>Measurements distance: 200 mm from the light source.</t>
  </si>
  <si>
    <t>13.2</t>
  </si>
  <si>
    <t xml:space="preserve">Transferability of the retinal blue light hazard of the LED module </t>
  </si>
  <si>
    <t>LED module is used in various luminaires</t>
  </si>
  <si>
    <t>Measurement report of the LED module must meet the following requirements:</t>
  </si>
  <si>
    <t>The measured LED module is clearly identified (LED module identification, LED type, LED colour temperature)</t>
  </si>
  <si>
    <t>The measurement is performed at a distance of 200 mm from the LED module</t>
  </si>
  <si>
    <t>The measurement is performed using a LED module without optics</t>
  </si>
  <si>
    <t>The LED current supplied during the measurement is specified</t>
  </si>
  <si>
    <t>To ensure the circular field of vision of 11 mrad (refer to the IEC 62471 standard) fully falls within the LED’s illumination surf ace at a distance of 200 mm, the length of the smallest side of the LED’s illumination surface must be larger than 2.2 mm (if the LED’s illumination surface is circular, the surface’s diameter must be larger than 2.2 mm).</t>
  </si>
  <si>
    <t>Transferability only applies to luminaires:</t>
  </si>
  <si>
    <t>With a LED current lower than or equal to the value specified in the LED module’s report</t>
  </si>
  <si>
    <t>With a colour temperature lower than or equal to the value specified in the LED module’s report</t>
  </si>
  <si>
    <t>Lifespan requirements</t>
  </si>
  <si>
    <t>14.1</t>
  </si>
  <si>
    <t xml:space="preserve">Luminous flux retention </t>
  </si>
  <si>
    <t>The luminous flux retention (Lumen Maintenance) at 60.000 hours must be higher than or equal to 90%, meaning that after 60.000 hours the current of the embedded LEDs must be higher than or equal to 90% of their initial luminous flux.</t>
  </si>
  <si>
    <t>The applicant must provide the following values:</t>
  </si>
  <si>
    <t>Time in hours when L90B50 is attained</t>
  </si>
  <si>
    <t>Time in hours when L90B10 is attained</t>
  </si>
  <si>
    <t>Luminous flux retention at 100.000 hours (LxxB50= 100 kh)</t>
  </si>
  <si>
    <t>Durability tests</t>
  </si>
  <si>
    <t>Following tests must be performed as permitted by the IEC 62722-2-1</t>
  </si>
  <si>
    <t>Either on the LED module (luminaires of type A using LED modules that have been demonstrated to comply with the IEC 62717 standard)</t>
  </si>
  <si>
    <t>Or on the complete luminaire (luminaires of type B using LED modules that have not been demonstrated to comply with the IEC 62717 standard)</t>
  </si>
  <si>
    <t>14.3.1</t>
  </si>
  <si>
    <t>Determining temperature tp or tq</t>
  </si>
  <si>
    <t>Temperature at point t p of the LED module must be measured at an ambient temperature of 25°C and at maximum power</t>
  </si>
  <si>
    <t>Durability tests must be performed for a temperature t p higher than or equal to the temperature measured in the luminaire</t>
  </si>
  <si>
    <t>When the durability tests are performed on the complete luminaire, the tq value to be considered is 25°C</t>
  </si>
  <si>
    <t>14.3.2</t>
  </si>
  <si>
    <t>Temperature cycling test</t>
  </si>
  <si>
    <t>Test will be performed in accordance with § 10.3.2 of the IEC 62717 standard</t>
  </si>
  <si>
    <t>Compliance will be verified in accordance with the criteria of the IEC 62717 standard</t>
  </si>
  <si>
    <t>14.3.3</t>
  </si>
  <si>
    <t>Supply switching test</t>
  </si>
  <si>
    <t xml:space="preserve">The test will be performed in accordance with § 10.3.3 of the IEC 62717 standard. At least 30.000 cycles must be performed. </t>
  </si>
  <si>
    <t>14.3.4</t>
  </si>
  <si>
    <t xml:space="preserve">Accelerated operation life test </t>
  </si>
  <si>
    <t>The test will be performed in accordance with § 10.3.4 of the IEC 62717 standard</t>
  </si>
  <si>
    <t>Thermal tests of the LED driver</t>
  </si>
  <si>
    <t>The temperature at point tc of the LED driver must be measured when it has been normally fitted in the complete luminaire and it functions at an ambient temperature of 25°C, at the rated power (rated LED current) and at the rated voltage.</t>
  </si>
  <si>
    <t>The temperature measured at point tc of the LED driver must be lower than or equal to the temperature that corresponds to a life span of 60.000 hours as specified by the manufacturer of the LED driver</t>
  </si>
  <si>
    <t>Pass</t>
  </si>
  <si>
    <t>Markings complying to IEC 62384</t>
  </si>
  <si>
    <t>Not applicable</t>
  </si>
  <si>
    <t>Luminaires or LED modules with ENEC+ and ENEC : certification and reports</t>
  </si>
  <si>
    <t>Luminaire ENEC+</t>
  </si>
  <si>
    <t>Check</t>
  </si>
  <si>
    <t>Certificate Delivered</t>
  </si>
  <si>
    <t>Report Delivered</t>
  </si>
  <si>
    <t>Check Certificate</t>
  </si>
  <si>
    <t>ENEC+ certificate number</t>
  </si>
  <si>
    <t>Certification Body</t>
  </si>
  <si>
    <t>Luminaires range</t>
  </si>
  <si>
    <t>Conclusion</t>
  </si>
  <si>
    <t>Check report</t>
  </si>
  <si>
    <t>Test Report EPRS 003 nr</t>
  </si>
  <si>
    <t>CCT range type listed in certificate</t>
  </si>
  <si>
    <t>Led module type listed in certificate</t>
  </si>
  <si>
    <t>PCB type listed in certificate</t>
  </si>
  <si>
    <t>LED Module ENEC+</t>
  </si>
  <si>
    <t>Report  IEC 62717 Delivered</t>
  </si>
  <si>
    <t>LED module range</t>
  </si>
  <si>
    <t>Test Report EPRS 001 nr</t>
  </si>
  <si>
    <t>Report IEC 62031 Delivered</t>
  </si>
  <si>
    <t>ENEC certificate number</t>
  </si>
  <si>
    <t>TRF Test Report  nr</t>
  </si>
  <si>
    <t>Street Lighting Luminaire ENEC EN IEC 60598-2-3</t>
  </si>
  <si>
    <t xml:space="preserve">TRF Test Report </t>
  </si>
  <si>
    <t>Luminaire range type listed in certificate</t>
  </si>
  <si>
    <t>Projector Luminaire ENEC EN IEC 60598-2-5</t>
  </si>
  <si>
    <t>Luminaires or LED modules with conformity to IEC  : CB certification and reports</t>
  </si>
  <si>
    <t>Luminaire performace -  IEC 62722-2-1</t>
  </si>
  <si>
    <t>Certificate number</t>
  </si>
  <si>
    <t>Test Report  IEC 62722-2-1</t>
  </si>
  <si>
    <t>LED Module performace -  IEC 62717</t>
  </si>
  <si>
    <t>Test Report - IEC 62717</t>
  </si>
  <si>
    <t>LED Module performace - IEC 62031</t>
  </si>
  <si>
    <t>Test Report - IEC IEC 62031</t>
  </si>
  <si>
    <t>Street Lighting Luminaire IEC 60 598-2-3</t>
  </si>
  <si>
    <t>IEC 60 598-2-3 certificate number</t>
  </si>
  <si>
    <t>Projector Luminaire IEC 60598-2-5</t>
  </si>
  <si>
    <t>IEC 60 598-2-5 certificate number</t>
  </si>
  <si>
    <t>Test report verification for standarde EN IEC 60598-2-3:2002, AMD1:2011 used in conjunction with IEC 60598-1</t>
  </si>
  <si>
    <t>Luminaire test verification</t>
  </si>
  <si>
    <t>Tests performed :IEC 60598-2-3:2002, AMD1:2011 used in conjunction with IEC 60598-1</t>
  </si>
  <si>
    <t>General test requirements: all applicable tests executed</t>
  </si>
  <si>
    <t>Light source in conformity with safety 
standard IEC 62031</t>
  </si>
  <si>
    <t>Classification of luminaires</t>
  </si>
  <si>
    <t xml:space="preserve">Type of electrical protection </t>
  </si>
  <si>
    <t xml:space="preserve">Luminaire suitable for direct mounting on normally flammable surfaces </t>
  </si>
  <si>
    <t>Luminaire for normal use</t>
  </si>
  <si>
    <t>Degree of protection</t>
  </si>
  <si>
    <t>IP protection minimum IP65</t>
  </si>
  <si>
    <t>Shock protection</t>
  </si>
  <si>
    <t>Shock protection luminaire minimum IK08 (5J)</t>
  </si>
  <si>
    <t>Shock protection glass cover minimum IK06 (1J)</t>
  </si>
  <si>
    <t>IK01</t>
  </si>
  <si>
    <t>IK02</t>
  </si>
  <si>
    <t>IK03</t>
  </si>
  <si>
    <t>IK04</t>
  </si>
  <si>
    <t>IK05</t>
  </si>
  <si>
    <t>IK06</t>
  </si>
  <si>
    <t>IK07</t>
  </si>
  <si>
    <t>IK08</t>
  </si>
  <si>
    <t>IK09</t>
  </si>
  <si>
    <t>IK10</t>
  </si>
  <si>
    <t>SYNERGRID Check-list technical specification CE4/11-3 LED Luminaires</t>
  </si>
  <si>
    <t xml:space="preserve">Documents </t>
  </si>
  <si>
    <t>List for Manuf</t>
  </si>
  <si>
    <t>Choice type …,</t>
  </si>
  <si>
    <t>Type of documents to deliver</t>
  </si>
  <si>
    <t>Reports</t>
  </si>
  <si>
    <t>Luminaire ENEC+: luminaire certificate with EPRS 003 report</t>
  </si>
  <si>
    <t>LED Module ENEC+: LED module certificate with EPRS 001 report</t>
  </si>
  <si>
    <t>Luminaire ENEC: luminaire certificate with CB scheme TRF report</t>
  </si>
  <si>
    <t>Luminaire CB TRF report</t>
  </si>
  <si>
    <t>List options</t>
  </si>
  <si>
    <t>List options 2</t>
  </si>
  <si>
    <t>Led Module CB TRF report</t>
  </si>
  <si>
    <t>Reports delivered</t>
  </si>
  <si>
    <t>Documents delivered</t>
  </si>
  <si>
    <t>Documents not delivered</t>
  </si>
  <si>
    <t>Data</t>
  </si>
  <si>
    <t>Reports not delivered</t>
  </si>
  <si>
    <t>Visual inspection on sample by Synergrid</t>
  </si>
  <si>
    <t>Specific test report on specific test sample</t>
  </si>
  <si>
    <t>Test report: Vibration test according § 8.5 of C4/11-3</t>
  </si>
  <si>
    <t>Test report: Wind test according § 8.12 of C4/11-3 on sample "Worst case scenario"</t>
  </si>
  <si>
    <t>List options Laborelec</t>
  </si>
  <si>
    <t>Specific document = Declaration that used  materials are in conformity with requirements concerning corrosion</t>
  </si>
  <si>
    <t>In conformity</t>
  </si>
  <si>
    <t>Test reports- Luminaires are in conformity with requirements concerning Surge prortection</t>
  </si>
  <si>
    <t>Not in conformity</t>
  </si>
  <si>
    <t>Specific test report for the luminaire with the highest LED current and highets CCT of the proposed range</t>
  </si>
  <si>
    <t>Reports missing</t>
  </si>
  <si>
    <t>Documents missing</t>
  </si>
  <si>
    <t>Specific test report concerning corrosion tests</t>
  </si>
  <si>
    <t>Not delivered</t>
  </si>
  <si>
    <t>Legend LBE check</t>
  </si>
  <si>
    <t>Comply to requirements</t>
  </si>
  <si>
    <t>Pass Family Concept</t>
  </si>
  <si>
    <t>Comply to requirements based on family concept</t>
  </si>
  <si>
    <t>Pass Enec</t>
  </si>
  <si>
    <t>Comply to requirements as ENEC complying</t>
  </si>
  <si>
    <t>Pass Enec+</t>
  </si>
  <si>
    <t>Comply to requirements as ENEC+ complying</t>
  </si>
  <si>
    <t>Fail</t>
  </si>
  <si>
    <t>No information provided</t>
  </si>
  <si>
    <t>Fail - Missing document</t>
  </si>
  <si>
    <t>Submitted to CE4 for decision</t>
  </si>
  <si>
    <t>Fail - No report delivered</t>
  </si>
  <si>
    <t>Declared in conformity by WG CE4 Homologation.
But action applicant required.</t>
  </si>
  <si>
    <t>??</t>
  </si>
  <si>
    <t>Pass - CE4 Decision</t>
  </si>
  <si>
    <t>To check by LBE</t>
  </si>
  <si>
    <t>Check to be done by LBE but luminaire not delivered at moment of update</t>
  </si>
  <si>
    <t>Check ongoing by LBE</t>
  </si>
  <si>
    <t>Check by LBE are on going at moment of update</t>
  </si>
  <si>
    <t>No performance report delivered</t>
  </si>
  <si>
    <t>No performance report delivered. Synergrid test report had to be delivered</t>
  </si>
  <si>
    <t>List 1 Manuf answers</t>
  </si>
  <si>
    <t>Yes</t>
  </si>
  <si>
    <t>No</t>
  </si>
  <si>
    <t>ENEC+ (includes automatically ENEC certificate and TRF test report (CB scheme)</t>
  </si>
  <si>
    <t>No reports at disposal</t>
  </si>
  <si>
    <t>IEC EN 60598-2-3 or IEC EN 60598-2-5 /  IEC EN 60598-1</t>
  </si>
  <si>
    <t>For performance, the module is compliant to:</t>
  </si>
  <si>
    <t>ENEC+ LED module as component of the ENEC+ certificate of the luminaire (Includes automatically ENEC certificate and TRF test report (CB scheme)</t>
  </si>
  <si>
    <t>ENEC+  only for LED module (Includes automatically ENEC certificate and TRF test report (CB scheme)</t>
  </si>
  <si>
    <t>For safety, the module is compliant to:</t>
  </si>
  <si>
    <t>Used list manuf data</t>
  </si>
  <si>
    <t>ENEC+: Luminaire certificate and EPRS 003 report proving conformity to performance standards IEC 62722-1 and IEC 62722-2-1. This automaticely includes conformity to ENEC safety standarts. Both TRF test reports must be delivered</t>
  </si>
  <si>
    <t>ENEC+: LED module certificate and EPRS 001 report</t>
  </si>
  <si>
    <t>ENEC: Luminaire certificate and TRF reports proving conformity to safety standards IEC EN 60598-2-3 or IEC EN 60 598-2-5 and IEC EN 60 598-1</t>
  </si>
  <si>
    <t>ENEC: LED module certificate and TRF report (CB scheme)</t>
  </si>
  <si>
    <t>Specific test report: Vibration test according § 8.5 of C4/11-3</t>
  </si>
  <si>
    <t>If applicable test report: Wind test according § 8.12 of C4/11-3 on sample "Worst case scenario"</t>
  </si>
  <si>
    <t>Test reports - Proving luminaires are in conformity with requirements concerning EMC</t>
  </si>
  <si>
    <t>Test reports - Proving luminaires are in conformity with requirements concerning Surge protection</t>
  </si>
  <si>
    <t>Specific test report for the luminaire with the highest LED current and highest CCT of the proposed range</t>
  </si>
  <si>
    <t>Test reports -  LM-80 + TM-21 (Data + calculation)</t>
  </si>
  <si>
    <t>Luminaire test reports: TRF proving conformity to performance standards IEC 62722-1 and IEC 62722-2-1</t>
  </si>
  <si>
    <t>Luminaire test reports: TRF proving conformity to safety standards IEC EN 60598-2-3 or IEC EN 60 598-2-5 and IEC EN 60 598-1</t>
  </si>
  <si>
    <t>LED Module test reports: TRF proving conformity to performance standards IEC 62717</t>
  </si>
  <si>
    <t>LED module test reports: TRF proving conformity to safety standards IEC 62031</t>
  </si>
  <si>
    <t>If the luminaires is ENEC+ do not fill-in this option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</si>
</sst>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J&quot;"/>
  </numFmts>
  <fonts count="26">
    <font>
      <sz val="11"/>
      <color theme="1"/>
      <name val="Calibri"/>
      <family val="2"/>
      <scheme val="minor"/>
    </font>
    <font>
      <sz val="9"/>
      <color theme="1"/>
      <name val="Arial"/>
      <family val="2"/>
    </font>
    <font>
      <sz val="9"/>
      <color theme="1"/>
      <name val="Arial"/>
      <family val="2"/>
    </font>
    <font>
      <sz val="9"/>
      <color indexed="81"/>
      <name val="Tahoma"/>
      <family val="2"/>
    </font>
    <font>
      <b/>
      <sz val="9"/>
      <color indexed="81"/>
      <name val="Tahoma"/>
      <family val="2"/>
    </font>
    <font>
      <sz val="9"/>
      <color rgb="FF000000"/>
      <name val="Arial"/>
      <family val="2"/>
    </font>
    <font>
      <b/>
      <sz val="9"/>
      <color theme="1"/>
      <name val="Arial"/>
      <family val="2"/>
    </font>
    <font>
      <b/>
      <u/>
      <sz val="9"/>
      <color theme="1"/>
      <name val="Arial"/>
      <family val="2"/>
    </font>
    <font>
      <u/>
      <sz val="9"/>
      <color theme="0" tint="-0.34998626667073579"/>
      <name val="Arial"/>
      <family val="2"/>
    </font>
    <font>
      <sz val="9"/>
      <color theme="0" tint="-0.34998626667073579"/>
      <name val="Arial"/>
      <family val="2"/>
    </font>
    <font>
      <b/>
      <sz val="9"/>
      <name val="Arial"/>
      <family val="2"/>
    </font>
    <font>
      <sz val="9"/>
      <name val="Arial"/>
      <family val="2"/>
    </font>
    <font>
      <b/>
      <sz val="9"/>
      <color rgb="FFFF0000"/>
      <name val="Arial"/>
      <family val="2"/>
    </font>
    <font>
      <u/>
      <sz val="9"/>
      <color theme="1"/>
      <name val="Arial"/>
      <family val="2"/>
    </font>
    <font>
      <b/>
      <sz val="12"/>
      <name val="Arial"/>
      <family val="2"/>
    </font>
    <font>
      <sz val="10"/>
      <color theme="1"/>
      <name val="Arial"/>
      <family val="2"/>
    </font>
    <font>
      <b/>
      <sz val="10"/>
      <name val="Arial"/>
      <family val="2"/>
    </font>
    <font>
      <b/>
      <sz val="10"/>
      <color theme="1"/>
      <name val="Arial"/>
      <family val="2"/>
    </font>
    <font>
      <b/>
      <sz val="11"/>
      <color theme="1"/>
      <name val="Calibri"/>
      <family val="2"/>
      <scheme val="minor"/>
    </font>
    <font>
      <b/>
      <u/>
      <sz val="11"/>
      <color theme="1"/>
      <name val="Calibri"/>
      <family val="2"/>
      <scheme val="minor"/>
    </font>
    <font>
      <sz val="11"/>
      <color rgb="FFFF0000"/>
      <name val="Calibri"/>
      <family val="2"/>
      <scheme val="minor"/>
    </font>
    <font>
      <b/>
      <sz val="11"/>
      <color rgb="FFFF0000"/>
      <name val="Calibri"/>
      <family val="2"/>
      <scheme val="minor"/>
    </font>
    <font>
      <b/>
      <sz val="26"/>
      <color rgb="FFFF0000"/>
      <name val="Calibri"/>
      <family val="2"/>
      <scheme val="minor"/>
    </font>
    <font>
      <b/>
      <sz val="10"/>
      <color rgb="FFFF0000"/>
      <name val="Arial"/>
      <family val="2"/>
    </font>
    <font>
      <sz val="10"/>
      <name val="Arial"/>
      <family val="2"/>
    </font>
    <font>
      <b/>
      <u/>
      <sz val="12"/>
      <color theme="1"/>
      <name val="Arial"/>
      <family val="2"/>
    </font>
  </fonts>
  <fills count="20">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rgb="FFD7FD77"/>
        <bgColor indexed="64"/>
      </patternFill>
    </fill>
    <fill>
      <patternFill patternType="solid">
        <fgColor rgb="FF00AAFF"/>
        <bgColor indexed="64"/>
      </patternFill>
    </fill>
    <fill>
      <patternFill patternType="solid">
        <fgColor rgb="FF5BC8FF"/>
        <bgColor indexed="64"/>
      </patternFill>
    </fill>
    <fill>
      <patternFill patternType="solid">
        <fgColor rgb="FF89D8FF"/>
        <bgColor indexed="64"/>
      </patternFill>
    </fill>
    <fill>
      <patternFill patternType="solid">
        <fgColor theme="4" tint="0.79998168889431442"/>
        <bgColor theme="4" tint="0.79998168889431442"/>
      </patternFill>
    </fill>
    <fill>
      <patternFill patternType="solid">
        <fgColor rgb="FF00B0F0"/>
        <bgColor indexed="64"/>
      </patternFill>
    </fill>
    <fill>
      <patternFill patternType="solid">
        <fgColor rgb="FFFFD44B"/>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rgb="FFFFFF66"/>
        <bgColor indexed="64"/>
      </patternFill>
    </fill>
    <fill>
      <patternFill patternType="solid">
        <fgColor rgb="FFFFFF99"/>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top/>
      <bottom style="thin">
        <color indexed="64"/>
      </bottom>
      <diagonal/>
    </border>
    <border>
      <left/>
      <right/>
      <top/>
      <bottom style="medium">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medium">
        <color indexed="64"/>
      </top>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thin">
        <color indexed="64"/>
      </bottom>
      <diagonal/>
    </border>
    <border>
      <left style="medium">
        <color indexed="64"/>
      </left>
      <right style="medium">
        <color indexed="64"/>
      </right>
      <top/>
      <bottom style="hair">
        <color auto="1"/>
      </bottom>
      <diagonal/>
    </border>
    <border>
      <left style="medium">
        <color indexed="64"/>
      </left>
      <right style="medium">
        <color indexed="64"/>
      </right>
      <top style="hair">
        <color auto="1"/>
      </top>
      <bottom/>
      <diagonal/>
    </border>
    <border>
      <left style="medium">
        <color indexed="64"/>
      </left>
      <right style="medium">
        <color indexed="64"/>
      </right>
      <top style="thin">
        <color indexed="64"/>
      </top>
      <bottom style="hair">
        <color auto="1"/>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ashDot">
        <color indexed="64"/>
      </bottom>
      <diagonal/>
    </border>
    <border>
      <left style="medium">
        <color indexed="64"/>
      </left>
      <right style="medium">
        <color indexed="64"/>
      </right>
      <top style="thin">
        <color indexed="64"/>
      </top>
      <bottom style="dashDot">
        <color indexed="64"/>
      </bottom>
      <diagonal/>
    </border>
    <border>
      <left style="medium">
        <color indexed="64"/>
      </left>
      <right style="medium">
        <color indexed="64"/>
      </right>
      <top style="dashDot">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hair">
        <color auto="1"/>
      </top>
      <bottom style="medium">
        <color indexed="64"/>
      </bottom>
      <diagonal/>
    </border>
  </borders>
  <cellStyleXfs count="1">
    <xf numFmtId="0" fontId="0" fillId="0" borderId="0"/>
  </cellStyleXfs>
  <cellXfs count="601">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0" fillId="2" borderId="1" xfId="0" applyFill="1" applyBorder="1" applyAlignment="1">
      <alignment horizontal="center" vertical="center"/>
    </xf>
    <xf numFmtId="0" fontId="0" fillId="2" borderId="1" xfId="0" applyFill="1" applyBorder="1"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xf>
    <xf numFmtId="0" fontId="0" fillId="2" borderId="1" xfId="0" applyFill="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4" borderId="1" xfId="0" applyFill="1" applyBorder="1" applyAlignment="1">
      <alignment vertical="center"/>
    </xf>
    <xf numFmtId="0" fontId="0" fillId="5" borderId="1" xfId="0"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0" borderId="1" xfId="0" applyFill="1" applyBorder="1" applyAlignment="1">
      <alignment horizontal="center" vertical="center"/>
    </xf>
    <xf numFmtId="0" fontId="0" fillId="5" borderId="1" xfId="0" applyFill="1" applyBorder="1" applyAlignment="1">
      <alignment horizontal="center" vertical="center"/>
    </xf>
    <xf numFmtId="0" fontId="0" fillId="0" borderId="1" xfId="0" applyFill="1" applyBorder="1" applyAlignment="1">
      <alignment horizontal="center" vertical="center" wrapText="1"/>
    </xf>
    <xf numFmtId="0" fontId="0" fillId="6" borderId="1" xfId="0" applyFill="1" applyBorder="1" applyAlignment="1">
      <alignment vertical="center" wrapText="1"/>
    </xf>
    <xf numFmtId="0" fontId="0" fillId="0" borderId="1" xfId="0" applyFont="1" applyBorder="1" applyAlignment="1">
      <alignment horizontal="center" vertical="center"/>
    </xf>
    <xf numFmtId="0" fontId="0" fillId="7" borderId="0" xfId="0" applyFill="1" applyAlignment="1">
      <alignment horizontal="center" vertical="center"/>
    </xf>
    <xf numFmtId="0" fontId="0" fillId="7" borderId="0" xfId="0" applyFill="1" applyAlignment="1">
      <alignment horizontal="center" vertical="center" wrapText="1"/>
    </xf>
    <xf numFmtId="0" fontId="0" fillId="0" borderId="1" xfId="0" applyBorder="1" applyAlignment="1">
      <alignment horizontal="left" vertical="center"/>
    </xf>
    <xf numFmtId="0" fontId="0" fillId="0" borderId="1" xfId="0" applyFill="1" applyBorder="1" applyAlignment="1">
      <alignment vertical="center" wrapText="1"/>
    </xf>
    <xf numFmtId="0" fontId="0" fillId="0" borderId="1" xfId="0" applyFill="1" applyBorder="1" applyAlignment="1">
      <alignment vertical="center"/>
    </xf>
    <xf numFmtId="49" fontId="7" fillId="0" borderId="0" xfId="0" applyNumberFormat="1" applyFont="1" applyFill="1" applyBorder="1" applyAlignment="1" applyProtection="1">
      <alignment vertical="center"/>
    </xf>
    <xf numFmtId="0" fontId="2" fillId="0" borderId="0" xfId="0" applyFont="1" applyAlignment="1" applyProtection="1">
      <alignment vertical="center" wrapText="1"/>
    </xf>
    <xf numFmtId="0" fontId="2" fillId="0" borderId="0" xfId="0" applyFont="1" applyAlignment="1" applyProtection="1">
      <alignment vertical="center" wrapText="1"/>
      <protection locked="0"/>
    </xf>
    <xf numFmtId="0" fontId="2" fillId="0" borderId="0" xfId="0" applyFont="1" applyAlignment="1" applyProtection="1">
      <alignment wrapText="1"/>
      <protection locked="0"/>
    </xf>
    <xf numFmtId="0" fontId="2" fillId="0" borderId="0" xfId="0" applyFont="1" applyProtection="1">
      <protection locked="0"/>
    </xf>
    <xf numFmtId="49" fontId="8" fillId="0" borderId="0" xfId="0" applyNumberFormat="1" applyFont="1" applyFill="1" applyBorder="1" applyAlignment="1" applyProtection="1">
      <alignment vertical="center"/>
    </xf>
    <xf numFmtId="49" fontId="9" fillId="0" borderId="0" xfId="0" applyNumberFormat="1" applyFont="1" applyFill="1" applyBorder="1" applyAlignment="1" applyProtection="1">
      <alignment vertical="center"/>
    </xf>
    <xf numFmtId="49" fontId="6" fillId="0" borderId="0" xfId="0" applyNumberFormat="1" applyFont="1" applyFill="1" applyBorder="1" applyAlignment="1" applyProtection="1">
      <alignment vertical="center"/>
    </xf>
    <xf numFmtId="0" fontId="6" fillId="0" borderId="0" xfId="0" applyFont="1" applyFill="1" applyBorder="1" applyAlignment="1" applyProtection="1">
      <alignment vertical="center"/>
    </xf>
    <xf numFmtId="14" fontId="6" fillId="0" borderId="0" xfId="0" applyNumberFormat="1" applyFont="1" applyFill="1" applyBorder="1" applyAlignment="1" applyProtection="1">
      <alignment horizontal="left" vertical="center"/>
      <protection locked="0"/>
    </xf>
    <xf numFmtId="0" fontId="6" fillId="0" borderId="0" xfId="0" applyFont="1" applyFill="1" applyBorder="1" applyAlignment="1" applyProtection="1">
      <alignment vertical="center" wrapText="1"/>
    </xf>
    <xf numFmtId="0" fontId="7" fillId="0" borderId="0" xfId="0" applyFont="1" applyAlignment="1" applyProtection="1">
      <alignment vertical="center" wrapText="1"/>
    </xf>
    <xf numFmtId="49" fontId="2" fillId="0" borderId="0" xfId="0" applyNumberFormat="1" applyFont="1" applyAlignment="1" applyProtection="1">
      <alignment horizontal="center"/>
      <protection locked="0"/>
    </xf>
    <xf numFmtId="49" fontId="10" fillId="0" borderId="11" xfId="0" applyNumberFormat="1" applyFont="1" applyBorder="1" applyAlignment="1" applyProtection="1">
      <alignment horizontal="left" vertical="center"/>
    </xf>
    <xf numFmtId="49" fontId="10" fillId="0" borderId="10" xfId="0" applyNumberFormat="1" applyFont="1" applyBorder="1" applyAlignment="1" applyProtection="1">
      <alignment horizontal="left" vertical="center"/>
    </xf>
    <xf numFmtId="0" fontId="2" fillId="0" borderId="0" xfId="0" applyFont="1" applyFill="1" applyProtection="1">
      <protection locked="0"/>
    </xf>
    <xf numFmtId="49" fontId="10" fillId="0" borderId="10" xfId="0" applyNumberFormat="1" applyFont="1" applyFill="1" applyBorder="1" applyAlignment="1" applyProtection="1">
      <alignment horizontal="left" vertical="center"/>
    </xf>
    <xf numFmtId="49" fontId="10" fillId="0" borderId="11" xfId="0" applyNumberFormat="1" applyFont="1" applyFill="1" applyBorder="1" applyAlignment="1" applyProtection="1">
      <alignment horizontal="left" vertical="center"/>
    </xf>
    <xf numFmtId="49" fontId="10" fillId="0" borderId="29" xfId="0" applyNumberFormat="1" applyFont="1" applyBorder="1" applyAlignment="1" applyProtection="1">
      <alignment horizontal="left" vertical="center"/>
    </xf>
    <xf numFmtId="49" fontId="11" fillId="0" borderId="10" xfId="0" applyNumberFormat="1" applyFont="1" applyBorder="1" applyAlignment="1" applyProtection="1">
      <alignment horizontal="left" vertical="center"/>
    </xf>
    <xf numFmtId="49" fontId="10" fillId="0" borderId="29" xfId="0" applyNumberFormat="1" applyFont="1" applyFill="1" applyBorder="1" applyAlignment="1" applyProtection="1">
      <alignment horizontal="left" vertical="center"/>
    </xf>
    <xf numFmtId="49" fontId="6" fillId="0" borderId="32" xfId="0" applyNumberFormat="1" applyFont="1" applyBorder="1" applyAlignment="1" applyProtection="1">
      <alignment horizontal="left"/>
      <protection locked="0"/>
    </xf>
    <xf numFmtId="49" fontId="6" fillId="0" borderId="33" xfId="0" applyNumberFormat="1" applyFont="1" applyBorder="1" applyAlignment="1" applyProtection="1">
      <alignment horizontal="center"/>
      <protection locked="0"/>
    </xf>
    <xf numFmtId="0" fontId="6" fillId="0" borderId="16" xfId="0" applyFont="1" applyFill="1" applyBorder="1" applyAlignment="1" applyProtection="1">
      <alignment vertical="center" wrapText="1"/>
    </xf>
    <xf numFmtId="0" fontId="6" fillId="0" borderId="31" xfId="0" applyFont="1" applyFill="1" applyBorder="1" applyAlignment="1" applyProtection="1">
      <alignment vertical="center" wrapText="1"/>
    </xf>
    <xf numFmtId="0" fontId="13" fillId="0" borderId="10" xfId="0" applyFont="1" applyBorder="1" applyAlignment="1" applyProtection="1">
      <alignment vertical="center" wrapText="1"/>
    </xf>
    <xf numFmtId="49" fontId="10" fillId="0" borderId="27" xfId="0" applyNumberFormat="1" applyFont="1" applyBorder="1" applyAlignment="1" applyProtection="1">
      <alignment horizontal="left" vertical="center"/>
    </xf>
    <xf numFmtId="49" fontId="10" fillId="0" borderId="26" xfId="0" applyNumberFormat="1" applyFont="1" applyFill="1" applyBorder="1" applyAlignment="1" applyProtection="1">
      <alignment horizontal="left" vertical="center"/>
    </xf>
    <xf numFmtId="49" fontId="10" fillId="0" borderId="27" xfId="0" applyNumberFormat="1" applyFont="1" applyFill="1" applyBorder="1" applyAlignment="1" applyProtection="1">
      <alignment horizontal="left" vertical="center"/>
    </xf>
    <xf numFmtId="49" fontId="10" fillId="0" borderId="26" xfId="0" applyNumberFormat="1" applyFont="1" applyBorder="1" applyAlignment="1" applyProtection="1">
      <alignment horizontal="left" vertical="center"/>
    </xf>
    <xf numFmtId="49" fontId="10" fillId="0" borderId="1" xfId="0" applyNumberFormat="1" applyFont="1" applyBorder="1" applyAlignment="1" applyProtection="1">
      <alignment horizontal="left" vertical="center"/>
    </xf>
    <xf numFmtId="49" fontId="10" fillId="0" borderId="13" xfId="0" applyNumberFormat="1" applyFont="1" applyBorder="1" applyAlignment="1" applyProtection="1">
      <alignment horizontal="left" vertical="center"/>
    </xf>
    <xf numFmtId="49" fontId="10" fillId="0" borderId="2" xfId="0" applyNumberFormat="1" applyFont="1" applyBorder="1" applyAlignment="1" applyProtection="1">
      <alignment horizontal="left" vertical="center"/>
    </xf>
    <xf numFmtId="49" fontId="10" fillId="0" borderId="41" xfId="0" applyNumberFormat="1" applyFont="1" applyBorder="1" applyAlignment="1" applyProtection="1">
      <alignment horizontal="left" vertical="center"/>
    </xf>
    <xf numFmtId="49" fontId="11" fillId="0" borderId="26" xfId="0" applyNumberFormat="1" applyFont="1" applyFill="1" applyBorder="1" applyAlignment="1" applyProtection="1">
      <alignment horizontal="left" vertical="center"/>
    </xf>
    <xf numFmtId="49" fontId="11" fillId="0" borderId="19" xfId="0" applyNumberFormat="1" applyFont="1" applyFill="1" applyBorder="1" applyAlignment="1" applyProtection="1">
      <alignment horizontal="left" vertical="center"/>
    </xf>
    <xf numFmtId="49" fontId="11" fillId="0" borderId="18" xfId="0" applyNumberFormat="1" applyFont="1" applyFill="1" applyBorder="1" applyAlignment="1" applyProtection="1">
      <alignment horizontal="left" vertical="center"/>
    </xf>
    <xf numFmtId="0" fontId="0" fillId="0" borderId="10" xfId="0" applyBorder="1" applyAlignment="1">
      <alignment horizontal="left" vertical="center" indent="2"/>
    </xf>
    <xf numFmtId="0" fontId="0" fillId="0" borderId="3" xfId="0" applyBorder="1" applyAlignment="1">
      <alignment horizontal="left" vertical="center" indent="2"/>
    </xf>
    <xf numFmtId="49" fontId="10" fillId="0" borderId="9" xfId="0" applyNumberFormat="1" applyFont="1" applyBorder="1" applyAlignment="1" applyProtection="1">
      <alignment horizontal="left" vertical="center"/>
    </xf>
    <xf numFmtId="49" fontId="10" fillId="0" borderId="0" xfId="0" applyNumberFormat="1" applyFont="1" applyBorder="1" applyAlignment="1" applyProtection="1">
      <alignment horizontal="left" vertical="center"/>
    </xf>
    <xf numFmtId="49" fontId="10" fillId="0" borderId="44" xfId="0" applyNumberFormat="1" applyFont="1" applyBorder="1" applyAlignment="1" applyProtection="1">
      <alignment horizontal="left" vertical="center"/>
    </xf>
    <xf numFmtId="49" fontId="10" fillId="0" borderId="18" xfId="0" applyNumberFormat="1" applyFont="1" applyBorder="1" applyAlignment="1" applyProtection="1">
      <alignment horizontal="left" vertical="center"/>
    </xf>
    <xf numFmtId="49" fontId="10" fillId="0" borderId="4" xfId="0" applyNumberFormat="1" applyFont="1" applyBorder="1" applyAlignment="1" applyProtection="1">
      <alignment horizontal="left" vertical="center"/>
    </xf>
    <xf numFmtId="0" fontId="6" fillId="0" borderId="10" xfId="0" applyFont="1" applyFill="1" applyBorder="1" applyAlignment="1" applyProtection="1">
      <alignment vertical="center" wrapText="1"/>
    </xf>
    <xf numFmtId="49" fontId="10" fillId="0" borderId="9" xfId="0" applyNumberFormat="1" applyFont="1" applyFill="1" applyBorder="1" applyAlignment="1" applyProtection="1">
      <alignment horizontal="left" vertical="center"/>
    </xf>
    <xf numFmtId="49" fontId="10" fillId="0" borderId="13" xfId="0" applyNumberFormat="1" applyFont="1" applyFill="1" applyBorder="1" applyAlignment="1" applyProtection="1">
      <alignment horizontal="left" vertical="center"/>
    </xf>
    <xf numFmtId="49" fontId="10" fillId="0" borderId="18" xfId="0" applyNumberFormat="1" applyFont="1" applyFill="1" applyBorder="1" applyAlignment="1" applyProtection="1">
      <alignment horizontal="left" vertical="center"/>
    </xf>
    <xf numFmtId="49" fontId="7" fillId="0" borderId="0" xfId="0" applyNumberFormat="1" applyFont="1" applyBorder="1" applyAlignment="1" applyProtection="1">
      <alignment horizontal="left"/>
      <protection locked="0"/>
    </xf>
    <xf numFmtId="49" fontId="10" fillId="0" borderId="41" xfId="0" applyNumberFormat="1" applyFont="1" applyBorder="1" applyAlignment="1" applyProtection="1">
      <alignment horizontal="center" vertical="center"/>
    </xf>
    <xf numFmtId="49" fontId="10" fillId="0" borderId="47" xfId="0" applyNumberFormat="1" applyFont="1" applyBorder="1" applyAlignment="1" applyProtection="1">
      <alignment horizontal="left" vertical="center"/>
    </xf>
    <xf numFmtId="49" fontId="10" fillId="0" borderId="48" xfId="0" applyNumberFormat="1" applyFont="1" applyBorder="1" applyAlignment="1" applyProtection="1">
      <alignment horizontal="left" vertical="center"/>
    </xf>
    <xf numFmtId="49" fontId="10" fillId="0" borderId="49" xfId="0" applyNumberFormat="1" applyFont="1" applyBorder="1" applyAlignment="1" applyProtection="1">
      <alignment horizontal="left" vertical="center"/>
    </xf>
    <xf numFmtId="49" fontId="10" fillId="0" borderId="50" xfId="0" applyNumberFormat="1" applyFont="1" applyBorder="1" applyAlignment="1" applyProtection="1">
      <alignment horizontal="left" vertical="center"/>
    </xf>
    <xf numFmtId="49" fontId="6" fillId="0" borderId="32" xfId="0" applyNumberFormat="1" applyFont="1" applyFill="1" applyBorder="1" applyAlignment="1" applyProtection="1">
      <alignment horizontal="center"/>
      <protection locked="0"/>
    </xf>
    <xf numFmtId="49" fontId="14" fillId="0" borderId="0" xfId="0" applyNumberFormat="1" applyFont="1" applyFill="1" applyBorder="1" applyAlignment="1" applyProtection="1">
      <alignment vertical="center"/>
    </xf>
    <xf numFmtId="49" fontId="14" fillId="0" borderId="43" xfId="0" applyNumberFormat="1" applyFont="1" applyFill="1" applyBorder="1" applyAlignment="1" applyProtection="1">
      <alignment vertical="center"/>
    </xf>
    <xf numFmtId="49" fontId="14" fillId="0" borderId="46" xfId="0" applyNumberFormat="1" applyFont="1" applyFill="1" applyBorder="1" applyAlignment="1" applyProtection="1">
      <alignment vertical="center"/>
    </xf>
    <xf numFmtId="49" fontId="9" fillId="0" borderId="46" xfId="0" applyNumberFormat="1" applyFont="1" applyFill="1" applyBorder="1" applyAlignment="1" applyProtection="1">
      <alignment vertical="center"/>
    </xf>
    <xf numFmtId="49" fontId="10" fillId="8" borderId="41" xfId="0" applyNumberFormat="1" applyFont="1" applyFill="1" applyBorder="1" applyAlignment="1" applyProtection="1">
      <alignment horizontal="center" vertical="center"/>
    </xf>
    <xf numFmtId="0" fontId="6" fillId="9" borderId="9" xfId="0" applyFont="1" applyFill="1" applyBorder="1" applyAlignment="1">
      <alignment horizontal="center" vertical="center" wrapText="1"/>
    </xf>
    <xf numFmtId="49" fontId="10" fillId="9" borderId="4" xfId="0" applyNumberFormat="1" applyFont="1" applyFill="1" applyBorder="1" applyAlignment="1" applyProtection="1">
      <alignment horizontal="left" vertical="center"/>
    </xf>
    <xf numFmtId="0" fontId="6" fillId="9" borderId="4" xfId="0" applyFont="1" applyFill="1" applyBorder="1" applyAlignment="1" applyProtection="1">
      <alignment vertical="center" wrapText="1"/>
    </xf>
    <xf numFmtId="0" fontId="6" fillId="9" borderId="11" xfId="0" applyFont="1" applyFill="1" applyBorder="1" applyAlignment="1">
      <alignment horizontal="center" vertical="center" wrapText="1"/>
    </xf>
    <xf numFmtId="49" fontId="10" fillId="10" borderId="9" xfId="0" applyNumberFormat="1" applyFont="1" applyFill="1" applyBorder="1" applyAlignment="1" applyProtection="1">
      <alignment horizontal="left" vertical="center"/>
    </xf>
    <xf numFmtId="0" fontId="6" fillId="10" borderId="9" xfId="0" applyFont="1" applyFill="1" applyBorder="1" applyAlignment="1" applyProtection="1">
      <alignment vertical="center" wrapText="1"/>
    </xf>
    <xf numFmtId="49" fontId="10" fillId="10" borderId="10" xfId="0" applyNumberFormat="1" applyFont="1" applyFill="1" applyBorder="1" applyAlignment="1" applyProtection="1">
      <alignment horizontal="left" vertical="center"/>
    </xf>
    <xf numFmtId="0" fontId="6" fillId="10" borderId="10" xfId="0" applyFont="1" applyFill="1" applyBorder="1" applyAlignment="1" applyProtection="1">
      <alignment vertical="center" wrapText="1"/>
    </xf>
    <xf numFmtId="49" fontId="10" fillId="10" borderId="17" xfId="0" applyNumberFormat="1" applyFont="1" applyFill="1" applyBorder="1" applyAlignment="1" applyProtection="1">
      <alignment horizontal="left" vertical="center"/>
    </xf>
    <xf numFmtId="0" fontId="6" fillId="10" borderId="17" xfId="0" applyFont="1" applyFill="1" applyBorder="1" applyAlignment="1" applyProtection="1">
      <alignment vertical="center" wrapText="1"/>
    </xf>
    <xf numFmtId="49" fontId="10" fillId="10" borderId="4" xfId="0" applyNumberFormat="1" applyFont="1" applyFill="1" applyBorder="1" applyAlignment="1" applyProtection="1">
      <alignment horizontal="left" vertical="center"/>
    </xf>
    <xf numFmtId="0" fontId="6" fillId="10" borderId="4" xfId="0" applyFont="1" applyFill="1" applyBorder="1" applyAlignment="1" applyProtection="1">
      <alignment vertical="center" wrapText="1"/>
    </xf>
    <xf numFmtId="49" fontId="10" fillId="10" borderId="27" xfId="0" applyNumberFormat="1" applyFont="1" applyFill="1" applyBorder="1" applyAlignment="1" applyProtection="1">
      <alignment horizontal="left" vertical="center"/>
    </xf>
    <xf numFmtId="0" fontId="6" fillId="10" borderId="27" xfId="0" applyFont="1" applyFill="1" applyBorder="1" applyAlignment="1" applyProtection="1">
      <alignment vertical="center" wrapText="1"/>
    </xf>
    <xf numFmtId="0" fontId="6" fillId="10" borderId="42" xfId="0" applyFont="1" applyFill="1" applyBorder="1" applyAlignment="1" applyProtection="1">
      <alignment vertical="center" wrapText="1"/>
    </xf>
    <xf numFmtId="0" fontId="6" fillId="11" borderId="51" xfId="0" applyFont="1" applyFill="1" applyBorder="1" applyAlignment="1" applyProtection="1">
      <alignment vertical="center" wrapText="1"/>
    </xf>
    <xf numFmtId="0" fontId="6" fillId="11" borderId="49" xfId="0" applyFont="1" applyFill="1" applyBorder="1" applyAlignment="1" applyProtection="1">
      <alignment vertical="center" wrapText="1"/>
    </xf>
    <xf numFmtId="0" fontId="6" fillId="11" borderId="47" xfId="0" applyFont="1" applyFill="1" applyBorder="1" applyAlignment="1" applyProtection="1">
      <alignment horizontal="left" vertical="center" wrapText="1" indent="1"/>
    </xf>
    <xf numFmtId="0" fontId="6" fillId="11" borderId="9" xfId="0" applyFont="1" applyFill="1" applyBorder="1" applyAlignment="1" applyProtection="1">
      <alignment vertical="center" wrapText="1"/>
    </xf>
    <xf numFmtId="0" fontId="6" fillId="11" borderId="26" xfId="0" applyFont="1" applyFill="1" applyBorder="1" applyAlignment="1" applyProtection="1">
      <alignment vertical="center" wrapText="1"/>
    </xf>
    <xf numFmtId="0" fontId="6" fillId="11" borderId="19" xfId="0" applyFont="1" applyFill="1" applyBorder="1" applyAlignment="1" applyProtection="1">
      <alignment vertical="center" wrapText="1"/>
    </xf>
    <xf numFmtId="0" fontId="6" fillId="11" borderId="13" xfId="0" applyFont="1" applyFill="1" applyBorder="1" applyAlignment="1" applyProtection="1">
      <alignment vertical="center" wrapText="1"/>
    </xf>
    <xf numFmtId="0" fontId="0" fillId="0" borderId="9" xfId="0" applyBorder="1" applyAlignment="1" applyProtection="1">
      <alignment vertical="center"/>
      <protection locked="0"/>
    </xf>
    <xf numFmtId="0" fontId="0" fillId="0" borderId="10" xfId="0" applyBorder="1" applyAlignment="1" applyProtection="1">
      <alignment vertical="center"/>
      <protection locked="0"/>
    </xf>
    <xf numFmtId="0" fontId="0" fillId="0" borderId="11" xfId="0" applyBorder="1" applyAlignment="1" applyProtection="1">
      <alignment vertical="center"/>
      <protection locked="0"/>
    </xf>
    <xf numFmtId="0" fontId="0" fillId="0" borderId="10" xfId="0" applyBorder="1" applyAlignment="1" applyProtection="1">
      <alignment horizontal="center" vertical="center"/>
    </xf>
    <xf numFmtId="0" fontId="0" fillId="0" borderId="11" xfId="0" applyBorder="1" applyAlignment="1" applyProtection="1">
      <alignment horizontal="center" vertical="center"/>
    </xf>
    <xf numFmtId="0" fontId="15" fillId="0" borderId="0" xfId="0" applyFont="1" applyAlignment="1">
      <alignment wrapText="1"/>
    </xf>
    <xf numFmtId="0" fontId="15" fillId="0" borderId="0" xfId="0" applyFont="1"/>
    <xf numFmtId="49" fontId="16" fillId="9" borderId="4" xfId="0" applyNumberFormat="1" applyFont="1" applyFill="1" applyBorder="1" applyAlignment="1" applyProtection="1">
      <alignment horizontal="center" vertical="center"/>
    </xf>
    <xf numFmtId="0" fontId="15" fillId="2" borderId="43" xfId="0" applyFont="1" applyFill="1" applyBorder="1"/>
    <xf numFmtId="0" fontId="15" fillId="2" borderId="46" xfId="0" applyFont="1" applyFill="1" applyBorder="1"/>
    <xf numFmtId="0" fontId="15" fillId="2" borderId="24" xfId="0" applyFont="1" applyFill="1" applyBorder="1"/>
    <xf numFmtId="0" fontId="15" fillId="0" borderId="1" xfId="0" applyFont="1" applyBorder="1" applyAlignment="1">
      <alignment horizontal="center"/>
    </xf>
    <xf numFmtId="0" fontId="15" fillId="0" borderId="6" xfId="0" applyFont="1" applyBorder="1" applyAlignment="1">
      <alignment horizontal="center"/>
    </xf>
    <xf numFmtId="164" fontId="15" fillId="0" borderId="30" xfId="0" applyNumberFormat="1" applyFont="1" applyBorder="1" applyAlignment="1">
      <alignment horizontal="center"/>
    </xf>
    <xf numFmtId="164" fontId="15" fillId="0" borderId="8" xfId="0" applyNumberFormat="1" applyFont="1" applyBorder="1" applyAlignment="1">
      <alignment horizontal="center"/>
    </xf>
    <xf numFmtId="0" fontId="0" fillId="0" borderId="1" xfId="0" applyBorder="1"/>
    <xf numFmtId="0" fontId="0" fillId="13" borderId="1" xfId="0" applyFill="1" applyBorder="1"/>
    <xf numFmtId="0" fontId="0" fillId="14" borderId="1" xfId="0" applyFill="1" applyBorder="1"/>
    <xf numFmtId="0" fontId="0" fillId="0" borderId="0" xfId="0" applyAlignment="1">
      <alignment horizontal="left"/>
    </xf>
    <xf numFmtId="0" fontId="0" fillId="0" borderId="1" xfId="0" applyFill="1" applyBorder="1"/>
    <xf numFmtId="0" fontId="0" fillId="16" borderId="4" xfId="0" applyFill="1" applyBorder="1" applyAlignment="1" applyProtection="1">
      <alignment horizontal="center" vertical="center"/>
    </xf>
    <xf numFmtId="0" fontId="0" fillId="17" borderId="26" xfId="0" applyFill="1" applyBorder="1" applyAlignment="1" applyProtection="1">
      <alignment horizontal="center" vertical="center"/>
    </xf>
    <xf numFmtId="0" fontId="0" fillId="0" borderId="0" xfId="0" applyAlignment="1" applyProtection="1">
      <alignment horizontal="center" vertical="center"/>
    </xf>
    <xf numFmtId="0" fontId="5" fillId="0" borderId="1" xfId="0" applyFont="1" applyBorder="1" applyAlignment="1" applyProtection="1">
      <alignment horizontal="justify" vertical="center"/>
    </xf>
    <xf numFmtId="0" fontId="0" fillId="0" borderId="1" xfId="0" applyBorder="1" applyAlignment="1" applyProtection="1">
      <alignment horizontal="center" vertical="center"/>
    </xf>
    <xf numFmtId="0" fontId="0" fillId="0" borderId="0" xfId="0" applyAlignment="1" applyProtection="1">
      <alignment vertical="center"/>
    </xf>
    <xf numFmtId="0" fontId="0" fillId="0" borderId="0" xfId="0" applyAlignment="1" applyProtection="1">
      <alignment vertical="center" wrapText="1"/>
    </xf>
    <xf numFmtId="0" fontId="0" fillId="0" borderId="1" xfId="0" applyBorder="1" applyAlignment="1" applyProtection="1">
      <alignment vertical="center" wrapText="1"/>
    </xf>
    <xf numFmtId="0" fontId="0" fillId="0" borderId="4" xfId="0" applyFill="1" applyBorder="1" applyAlignment="1" applyProtection="1">
      <alignment horizontal="center" vertical="center" wrapText="1"/>
    </xf>
    <xf numFmtId="0" fontId="0" fillId="0" borderId="5" xfId="0" applyBorder="1" applyAlignment="1" applyProtection="1">
      <alignment horizontal="center" vertical="center"/>
    </xf>
    <xf numFmtId="0" fontId="0" fillId="0" borderId="2" xfId="0" applyBorder="1" applyAlignment="1" applyProtection="1">
      <alignment horizontal="center" vertical="center"/>
    </xf>
    <xf numFmtId="0" fontId="0" fillId="0" borderId="6" xfId="0" applyBorder="1" applyAlignment="1" applyProtection="1">
      <alignment horizontal="center" vertical="center"/>
    </xf>
    <xf numFmtId="0" fontId="0" fillId="0" borderId="13" xfId="0" applyBorder="1" applyAlignment="1" applyProtection="1">
      <alignment horizontal="center" vertical="center" wrapText="1"/>
    </xf>
    <xf numFmtId="0" fontId="0" fillId="0" borderId="10" xfId="0" applyBorder="1" applyAlignment="1" applyProtection="1">
      <alignment vertical="center"/>
    </xf>
    <xf numFmtId="0" fontId="0" fillId="0" borderId="0" xfId="0" applyBorder="1" applyAlignment="1" applyProtection="1">
      <alignment horizontal="center" vertical="center"/>
    </xf>
    <xf numFmtId="0" fontId="0" fillId="0" borderId="0" xfId="0" applyBorder="1" applyAlignment="1" applyProtection="1">
      <alignment vertical="center" wrapText="1"/>
    </xf>
    <xf numFmtId="0" fontId="0" fillId="0" borderId="0" xfId="0" applyBorder="1" applyAlignment="1" applyProtection="1">
      <alignment horizontal="center" vertical="center" wrapText="1"/>
    </xf>
    <xf numFmtId="0" fontId="0" fillId="0" borderId="0" xfId="0" applyBorder="1" applyAlignment="1" applyProtection="1">
      <alignment vertical="center"/>
    </xf>
    <xf numFmtId="0" fontId="0" fillId="0" borderId="0" xfId="0" applyFill="1" applyAlignment="1" applyProtection="1">
      <alignment horizontal="center" vertical="center"/>
    </xf>
    <xf numFmtId="0" fontId="0" fillId="10" borderId="4" xfId="0" applyFill="1" applyBorder="1" applyAlignment="1" applyProtection="1">
      <alignment horizontal="center" vertical="center" wrapText="1"/>
    </xf>
    <xf numFmtId="0" fontId="0" fillId="10" borderId="27" xfId="0" applyFill="1" applyBorder="1" applyAlignment="1" applyProtection="1">
      <alignment horizontal="center" vertical="center" wrapText="1"/>
    </xf>
    <xf numFmtId="0" fontId="0" fillId="10" borderId="35" xfId="0" applyFill="1" applyBorder="1" applyAlignment="1" applyProtection="1">
      <alignment horizontal="center" vertical="center" wrapText="1"/>
    </xf>
    <xf numFmtId="0" fontId="0" fillId="10" borderId="36" xfId="0" applyFill="1" applyBorder="1" applyAlignment="1" applyProtection="1">
      <alignment horizontal="center" vertical="center" wrapText="1"/>
    </xf>
    <xf numFmtId="0" fontId="0" fillId="10" borderId="35" xfId="0" quotePrefix="1" applyFill="1" applyBorder="1" applyAlignment="1" applyProtection="1">
      <alignment horizontal="center" vertical="center" wrapText="1"/>
    </xf>
    <xf numFmtId="0" fontId="0" fillId="0" borderId="37" xfId="0" applyBorder="1" applyAlignment="1" applyProtection="1">
      <alignment horizontal="center" vertical="center"/>
    </xf>
    <xf numFmtId="0" fontId="0" fillId="0" borderId="38" xfId="0" applyBorder="1" applyAlignment="1" applyProtection="1">
      <alignment horizontal="center" vertical="center"/>
    </xf>
    <xf numFmtId="0" fontId="0" fillId="0" borderId="44" xfId="0" applyBorder="1" applyAlignment="1" applyProtection="1">
      <alignment vertical="center" wrapText="1"/>
    </xf>
    <xf numFmtId="0" fontId="0" fillId="0" borderId="39" xfId="0" applyBorder="1" applyAlignment="1" applyProtection="1">
      <alignment horizontal="center" vertical="center"/>
    </xf>
    <xf numFmtId="0" fontId="0" fillId="0" borderId="40" xfId="0" applyBorder="1" applyAlignment="1" applyProtection="1">
      <alignment horizontal="center" vertical="center"/>
    </xf>
    <xf numFmtId="0" fontId="0" fillId="0" borderId="12" xfId="0" applyBorder="1" applyAlignment="1" applyProtection="1">
      <alignment horizontal="center" vertical="center" wrapText="1"/>
    </xf>
    <xf numFmtId="0" fontId="0" fillId="0" borderId="9" xfId="0" applyBorder="1" applyAlignment="1" applyProtection="1">
      <alignment vertical="center"/>
    </xf>
    <xf numFmtId="0" fontId="0" fillId="0" borderId="26" xfId="0" applyBorder="1" applyAlignment="1" applyProtection="1">
      <alignment vertical="center"/>
    </xf>
    <xf numFmtId="0" fontId="0" fillId="0" borderId="2" xfId="0"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5" xfId="0" applyFont="1" applyBorder="1" applyAlignment="1" applyProtection="1">
      <alignment horizontal="center" vertical="center"/>
    </xf>
    <xf numFmtId="0" fontId="0" fillId="0" borderId="1" xfId="0" applyBorder="1" applyAlignment="1" applyProtection="1">
      <alignment horizontal="center" vertical="center" wrapText="1"/>
    </xf>
    <xf numFmtId="0" fontId="0" fillId="0" borderId="7" xfId="0" applyBorder="1" applyAlignment="1" applyProtection="1">
      <alignment horizontal="center" vertical="center"/>
    </xf>
    <xf numFmtId="0" fontId="0" fillId="0" borderId="30" xfId="0" applyBorder="1" applyAlignment="1" applyProtection="1">
      <alignment horizontal="center" vertical="center"/>
    </xf>
    <xf numFmtId="0" fontId="0" fillId="0" borderId="30" xfId="0" applyBorder="1" applyAlignment="1" applyProtection="1">
      <alignment vertical="center" wrapText="1"/>
    </xf>
    <xf numFmtId="0" fontId="0" fillId="0" borderId="8" xfId="0" applyBorder="1" applyAlignment="1" applyProtection="1">
      <alignment horizontal="center" vertical="center"/>
    </xf>
    <xf numFmtId="0" fontId="0" fillId="0" borderId="53" xfId="0" applyBorder="1" applyAlignment="1" applyProtection="1">
      <alignment horizontal="center" vertical="center"/>
    </xf>
    <xf numFmtId="0" fontId="0" fillId="0" borderId="54" xfId="0" applyBorder="1" applyAlignment="1" applyProtection="1">
      <alignment horizontal="center" vertical="center"/>
    </xf>
    <xf numFmtId="0" fontId="0" fillId="0" borderId="55" xfId="0" applyBorder="1" applyAlignment="1" applyProtection="1">
      <alignment horizontal="center" vertical="center" wrapText="1"/>
    </xf>
    <xf numFmtId="0" fontId="0" fillId="0" borderId="29" xfId="0" applyBorder="1" applyAlignment="1" applyProtection="1">
      <alignment vertical="center"/>
    </xf>
    <xf numFmtId="49" fontId="10" fillId="16" borderId="59" xfId="0" applyNumberFormat="1" applyFont="1" applyFill="1" applyBorder="1" applyAlignment="1" applyProtection="1">
      <alignment horizontal="left" vertical="center"/>
    </xf>
    <xf numFmtId="0" fontId="0" fillId="16" borderId="60" xfId="0" applyFill="1" applyBorder="1" applyAlignment="1" applyProtection="1">
      <alignment horizontal="center" vertical="center"/>
    </xf>
    <xf numFmtId="0" fontId="6" fillId="16" borderId="60" xfId="0" applyFont="1" applyFill="1" applyBorder="1" applyAlignment="1" applyProtection="1">
      <alignment vertical="center" wrapText="1"/>
    </xf>
    <xf numFmtId="0" fontId="0" fillId="16" borderId="61" xfId="0" applyFill="1" applyBorder="1" applyAlignment="1" applyProtection="1">
      <alignment horizontal="center" vertical="center"/>
    </xf>
    <xf numFmtId="0" fontId="0" fillId="16" borderId="59" xfId="0" applyFill="1" applyBorder="1" applyAlignment="1" applyProtection="1">
      <alignment horizontal="center" vertical="center"/>
    </xf>
    <xf numFmtId="0" fontId="0" fillId="16" borderId="4" xfId="0" applyFill="1" applyBorder="1" applyAlignment="1" applyProtection="1">
      <alignment vertical="center"/>
    </xf>
    <xf numFmtId="49" fontId="10" fillId="17" borderId="44" xfId="0" applyNumberFormat="1" applyFont="1" applyFill="1" applyBorder="1" applyAlignment="1" applyProtection="1">
      <alignment horizontal="left" vertical="center"/>
    </xf>
    <xf numFmtId="0" fontId="0" fillId="17" borderId="44" xfId="0" applyFill="1" applyBorder="1" applyAlignment="1" applyProtection="1">
      <alignment horizontal="center" vertical="center"/>
    </xf>
    <xf numFmtId="0" fontId="6" fillId="17" borderId="44" xfId="0" applyFont="1" applyFill="1" applyBorder="1" applyAlignment="1" applyProtection="1">
      <alignment vertical="center" wrapText="1"/>
    </xf>
    <xf numFmtId="0" fontId="0" fillId="17" borderId="57" xfId="0" applyFill="1" applyBorder="1" applyAlignment="1" applyProtection="1">
      <alignment horizontal="center" vertical="center"/>
    </xf>
    <xf numFmtId="0" fontId="0" fillId="17" borderId="58" xfId="0" applyFill="1" applyBorder="1" applyAlignment="1" applyProtection="1">
      <alignment horizontal="center" vertical="center"/>
    </xf>
    <xf numFmtId="0" fontId="0" fillId="17" borderId="26" xfId="0" applyFill="1" applyBorder="1" applyAlignment="1" applyProtection="1">
      <alignment vertical="center"/>
    </xf>
    <xf numFmtId="49" fontId="10" fillId="0" borderId="1" xfId="0" applyNumberFormat="1" applyFont="1" applyFill="1" applyBorder="1" applyAlignment="1" applyProtection="1">
      <alignment horizontal="left" vertical="center"/>
    </xf>
    <xf numFmtId="49" fontId="10" fillId="17" borderId="1" xfId="0" applyNumberFormat="1" applyFont="1" applyFill="1" applyBorder="1" applyAlignment="1" applyProtection="1">
      <alignment horizontal="left" vertical="center"/>
    </xf>
    <xf numFmtId="0" fontId="0" fillId="17" borderId="1" xfId="0" applyFill="1" applyBorder="1" applyAlignment="1" applyProtection="1">
      <alignment horizontal="center" vertical="center"/>
    </xf>
    <xf numFmtId="0" fontId="6" fillId="17" borderId="1" xfId="0" applyFont="1" applyFill="1" applyBorder="1" applyAlignment="1" applyProtection="1">
      <alignment vertical="center" wrapText="1"/>
    </xf>
    <xf numFmtId="0" fontId="0" fillId="17" borderId="6" xfId="0" applyFill="1" applyBorder="1" applyAlignment="1" applyProtection="1">
      <alignment horizontal="center" vertical="center"/>
    </xf>
    <xf numFmtId="0" fontId="0" fillId="17" borderId="5" xfId="0" applyFill="1" applyBorder="1" applyAlignment="1" applyProtection="1">
      <alignment horizontal="center" vertical="center"/>
    </xf>
    <xf numFmtId="0" fontId="0" fillId="17" borderId="10" xfId="0" applyFill="1" applyBorder="1" applyAlignment="1" applyProtection="1">
      <alignment horizontal="center" vertical="center"/>
    </xf>
    <xf numFmtId="0" fontId="0" fillId="17" borderId="10" xfId="0" applyFill="1" applyBorder="1" applyAlignment="1" applyProtection="1">
      <alignment vertical="center"/>
    </xf>
    <xf numFmtId="49" fontId="10" fillId="0" borderId="30" xfId="0" applyNumberFormat="1" applyFont="1" applyFill="1" applyBorder="1" applyAlignment="1" applyProtection="1">
      <alignment horizontal="left" vertical="center"/>
    </xf>
    <xf numFmtId="0" fontId="0" fillId="0" borderId="11" xfId="0" applyBorder="1" applyAlignment="1" applyProtection="1">
      <alignment vertical="center"/>
    </xf>
    <xf numFmtId="0" fontId="0" fillId="0" borderId="18" xfId="0" applyBorder="1" applyAlignment="1" applyProtection="1">
      <alignment vertical="center"/>
    </xf>
    <xf numFmtId="0" fontId="0" fillId="0" borderId="32" xfId="0" applyBorder="1" applyAlignment="1" applyProtection="1">
      <alignment vertical="center" wrapText="1"/>
    </xf>
    <xf numFmtId="0" fontId="20" fillId="0" borderId="0" xfId="0" applyFont="1" applyAlignment="1">
      <alignment vertical="center"/>
    </xf>
    <xf numFmtId="0" fontId="22" fillId="0" borderId="0" xfId="0" applyFont="1" applyAlignment="1">
      <alignment vertical="center"/>
    </xf>
    <xf numFmtId="0" fontId="22" fillId="0" borderId="0" xfId="0" applyFont="1" applyAlignment="1" applyProtection="1">
      <alignment vertical="center"/>
      <protection locked="0"/>
    </xf>
    <xf numFmtId="0" fontId="19" fillId="0" borderId="0" xfId="0" applyFont="1"/>
    <xf numFmtId="0" fontId="0" fillId="0" borderId="9" xfId="0"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0" borderId="21" xfId="0" applyBorder="1" applyAlignment="1" applyProtection="1">
      <alignment vertical="center" wrapText="1"/>
      <protection locked="0"/>
    </xf>
    <xf numFmtId="0" fontId="21" fillId="0" borderId="0" xfId="0" applyFont="1" applyAlignment="1" applyProtection="1">
      <alignment vertical="center"/>
    </xf>
    <xf numFmtId="0" fontId="0" fillId="0" borderId="21" xfId="0" applyBorder="1" applyAlignment="1" applyProtection="1">
      <alignment vertical="center"/>
      <protection locked="0"/>
    </xf>
    <xf numFmtId="0" fontId="0" fillId="0" borderId="29" xfId="0" applyBorder="1" applyAlignment="1" applyProtection="1">
      <alignment vertical="center" wrapText="1"/>
      <protection locked="0"/>
    </xf>
    <xf numFmtId="0" fontId="6" fillId="0" borderId="62" xfId="0" applyFont="1" applyFill="1" applyBorder="1" applyAlignment="1" applyProtection="1">
      <alignment vertical="center" wrapText="1"/>
    </xf>
    <xf numFmtId="0" fontId="0" fillId="0" borderId="26" xfId="0" applyBorder="1" applyAlignment="1" applyProtection="1">
      <alignment vertical="center"/>
      <protection locked="0"/>
    </xf>
    <xf numFmtId="0" fontId="0" fillId="0" borderId="63" xfId="0" applyBorder="1" applyAlignment="1" applyProtection="1">
      <alignment vertical="center"/>
      <protection locked="0"/>
    </xf>
    <xf numFmtId="0" fontId="0" fillId="0" borderId="26" xfId="0" applyBorder="1" applyAlignment="1" applyProtection="1">
      <alignment vertical="center" wrapText="1"/>
      <protection locked="0"/>
    </xf>
    <xf numFmtId="0" fontId="0" fillId="2" borderId="18" xfId="0" applyFill="1" applyBorder="1" applyAlignment="1" applyProtection="1">
      <alignment horizontal="center" vertical="center" wrapText="1"/>
    </xf>
    <xf numFmtId="0" fontId="0" fillId="2" borderId="59" xfId="0" applyFill="1" applyBorder="1" applyAlignment="1" applyProtection="1">
      <alignment horizontal="center" vertical="center" wrapText="1"/>
    </xf>
    <xf numFmtId="0" fontId="0" fillId="2" borderId="61" xfId="0" applyFill="1" applyBorder="1" applyAlignment="1" applyProtection="1">
      <alignment horizontal="center" vertical="center" wrapText="1"/>
    </xf>
    <xf numFmtId="0" fontId="0" fillId="2" borderId="59" xfId="0" quotePrefix="1" applyFill="1" applyBorder="1" applyAlignment="1" applyProtection="1">
      <alignment horizontal="center" vertical="center" wrapText="1"/>
    </xf>
    <xf numFmtId="0" fontId="0" fillId="2" borderId="4" xfId="0" applyFill="1" applyBorder="1" applyAlignment="1" applyProtection="1">
      <alignment horizontal="center" vertical="center" wrapText="1"/>
    </xf>
    <xf numFmtId="0" fontId="18" fillId="0" borderId="1" xfId="0" applyFont="1" applyBorder="1" applyAlignment="1" applyProtection="1">
      <alignment horizontal="center" vertical="center" wrapText="1"/>
    </xf>
    <xf numFmtId="0" fontId="0" fillId="0" borderId="0" xfId="0" applyAlignment="1" applyProtection="1">
      <alignment horizontal="center" vertical="center" wrapText="1"/>
    </xf>
    <xf numFmtId="0" fontId="6" fillId="16" borderId="66" xfId="0" applyFont="1" applyFill="1" applyBorder="1" applyAlignment="1" applyProtection="1">
      <alignment horizontal="center" vertical="center" wrapText="1"/>
    </xf>
    <xf numFmtId="0" fontId="6" fillId="17" borderId="45" xfId="0" applyFont="1" applyFill="1" applyBorder="1" applyAlignment="1" applyProtection="1">
      <alignment horizontal="center" vertical="center" wrapText="1"/>
    </xf>
    <xf numFmtId="0" fontId="6" fillId="17" borderId="2" xfId="0" applyFont="1" applyFill="1" applyBorder="1" applyAlignment="1" applyProtection="1">
      <alignment horizontal="center" vertical="center" wrapText="1"/>
    </xf>
    <xf numFmtId="0" fontId="6" fillId="0" borderId="67" xfId="0" applyFont="1" applyFill="1" applyBorder="1" applyAlignment="1" applyProtection="1">
      <alignment horizontal="center" vertical="center" wrapText="1"/>
    </xf>
    <xf numFmtId="0" fontId="0" fillId="0" borderId="45" xfId="0" quotePrefix="1" applyBorder="1" applyAlignment="1" applyProtection="1">
      <alignment horizontal="center" vertical="center" wrapText="1"/>
    </xf>
    <xf numFmtId="0" fontId="0" fillId="0" borderId="2" xfId="0" quotePrefix="1" applyBorder="1" applyAlignment="1" applyProtection="1">
      <alignment horizontal="center" vertical="center" wrapText="1"/>
    </xf>
    <xf numFmtId="0" fontId="0" fillId="0" borderId="65" xfId="0" quotePrefix="1" applyBorder="1" applyAlignment="1" applyProtection="1">
      <alignment horizontal="center" vertical="center" wrapText="1"/>
    </xf>
    <xf numFmtId="0" fontId="0" fillId="0" borderId="9" xfId="0" applyBorder="1" applyAlignment="1" applyProtection="1">
      <alignment horizontal="center" vertical="center"/>
    </xf>
    <xf numFmtId="0" fontId="0" fillId="0" borderId="1" xfId="0" applyBorder="1" applyAlignment="1">
      <alignment wrapText="1"/>
    </xf>
    <xf numFmtId="0" fontId="19" fillId="0" borderId="0" xfId="0" applyFont="1" applyAlignment="1" applyProtection="1">
      <alignment vertical="center" wrapText="1"/>
    </xf>
    <xf numFmtId="0" fontId="0" fillId="0" borderId="32" xfId="0" applyFill="1" applyBorder="1" applyAlignment="1" applyProtection="1">
      <alignment vertical="center" wrapText="1"/>
      <protection locked="0"/>
    </xf>
    <xf numFmtId="0" fontId="0" fillId="0" borderId="0" xfId="0" applyFill="1" applyBorder="1" applyAlignment="1" applyProtection="1">
      <alignment vertical="center" wrapText="1"/>
    </xf>
    <xf numFmtId="0" fontId="0" fillId="0" borderId="9" xfId="0" quotePrefix="1" applyBorder="1" applyAlignment="1" applyProtection="1">
      <alignment vertical="center" wrapText="1"/>
    </xf>
    <xf numFmtId="0" fontId="0" fillId="0" borderId="10" xfId="0" quotePrefix="1" applyBorder="1" applyAlignment="1" applyProtection="1">
      <alignment vertical="center" wrapText="1"/>
    </xf>
    <xf numFmtId="0" fontId="0" fillId="0" borderId="10" xfId="0" applyBorder="1" applyAlignment="1" applyProtection="1">
      <alignment vertical="center" wrapText="1"/>
    </xf>
    <xf numFmtId="0" fontId="0" fillId="0" borderId="11" xfId="0" quotePrefix="1" applyBorder="1" applyAlignment="1" applyProtection="1">
      <alignment vertical="center" wrapText="1"/>
    </xf>
    <xf numFmtId="0" fontId="0" fillId="16" borderId="4" xfId="0" applyFill="1" applyBorder="1" applyAlignment="1" applyProtection="1">
      <alignment vertical="center" wrapText="1"/>
    </xf>
    <xf numFmtId="0" fontId="0" fillId="17" borderId="26" xfId="0" applyFill="1" applyBorder="1" applyAlignment="1" applyProtection="1">
      <alignment vertical="center" wrapText="1"/>
    </xf>
    <xf numFmtId="0" fontId="0" fillId="17" borderId="10" xfId="0" applyFill="1" applyBorder="1" applyAlignment="1" applyProtection="1">
      <alignment vertical="center" wrapText="1"/>
    </xf>
    <xf numFmtId="0" fontId="0" fillId="0" borderId="63" xfId="0" applyBorder="1" applyAlignment="1" applyProtection="1">
      <alignment vertical="center" wrapText="1"/>
    </xf>
    <xf numFmtId="0" fontId="0" fillId="0" borderId="26" xfId="0" applyBorder="1" applyAlignment="1" applyProtection="1">
      <alignment vertical="center" wrapText="1"/>
    </xf>
    <xf numFmtId="0" fontId="0" fillId="0" borderId="29" xfId="0" applyBorder="1" applyAlignment="1" applyProtection="1">
      <alignment vertical="center" wrapText="1"/>
    </xf>
    <xf numFmtId="0" fontId="0" fillId="0" borderId="64" xfId="0" applyBorder="1" applyAlignment="1" applyProtection="1">
      <alignment vertical="center" wrapText="1"/>
    </xf>
    <xf numFmtId="0" fontId="0" fillId="0" borderId="11" xfId="0" applyBorder="1" applyAlignment="1" applyProtection="1">
      <alignment vertical="center" wrapText="1"/>
    </xf>
    <xf numFmtId="0" fontId="0" fillId="0" borderId="12" xfId="0" quotePrefix="1" applyBorder="1" applyAlignment="1" applyProtection="1">
      <alignment horizontal="center" vertical="center" wrapText="1"/>
    </xf>
    <xf numFmtId="0" fontId="0" fillId="0" borderId="13" xfId="0" quotePrefix="1" applyBorder="1" applyAlignment="1" applyProtection="1">
      <alignment horizontal="center" vertical="center" wrapText="1"/>
    </xf>
    <xf numFmtId="0" fontId="0" fillId="0" borderId="70" xfId="0" quotePrefix="1" applyBorder="1" applyAlignment="1" applyProtection="1">
      <alignment horizontal="center" vertical="center" wrapText="1"/>
    </xf>
    <xf numFmtId="0" fontId="0" fillId="0" borderId="65" xfId="0" applyBorder="1" applyAlignment="1" applyProtection="1">
      <alignment horizontal="center" vertical="center"/>
    </xf>
    <xf numFmtId="0" fontId="0" fillId="0" borderId="70" xfId="0" applyBorder="1" applyAlignment="1" applyProtection="1">
      <alignment horizontal="center" vertical="center" wrapText="1"/>
    </xf>
    <xf numFmtId="0" fontId="0" fillId="0" borderId="11" xfId="0" applyBorder="1" applyAlignment="1" applyProtection="1">
      <alignment vertical="center" wrapText="1"/>
      <protection locked="0"/>
    </xf>
    <xf numFmtId="0" fontId="0" fillId="0" borderId="29" xfId="0" applyBorder="1" applyAlignment="1" applyProtection="1">
      <alignment vertical="center"/>
      <protection locked="0"/>
    </xf>
    <xf numFmtId="0" fontId="0" fillId="0" borderId="27" xfId="0" applyBorder="1" applyAlignment="1" applyProtection="1">
      <alignment vertical="center"/>
      <protection locked="0"/>
    </xf>
    <xf numFmtId="0" fontId="0" fillId="0" borderId="27" xfId="0" applyBorder="1" applyAlignment="1" applyProtection="1">
      <alignment vertical="center"/>
    </xf>
    <xf numFmtId="0" fontId="18" fillId="0" borderId="37" xfId="0" applyFont="1" applyBorder="1" applyAlignment="1" applyProtection="1">
      <alignment vertical="center" wrapText="1"/>
    </xf>
    <xf numFmtId="0" fontId="18" fillId="0" borderId="38" xfId="0" applyFont="1" applyBorder="1" applyAlignment="1" applyProtection="1">
      <alignment horizontal="center" vertical="center" wrapText="1"/>
    </xf>
    <xf numFmtId="0" fontId="5" fillId="0" borderId="38" xfId="0" applyFont="1" applyBorder="1" applyAlignment="1" applyProtection="1">
      <alignment horizontal="justify" vertical="center"/>
    </xf>
    <xf numFmtId="0" fontId="0" fillId="15" borderId="40" xfId="0" applyFill="1" applyBorder="1" applyAlignment="1" applyProtection="1">
      <alignment vertical="center" wrapText="1"/>
      <protection locked="0"/>
    </xf>
    <xf numFmtId="0" fontId="18" fillId="0" borderId="5" xfId="0" applyFont="1" applyBorder="1" applyAlignment="1" applyProtection="1">
      <alignment vertical="center" wrapText="1"/>
    </xf>
    <xf numFmtId="0" fontId="0" fillId="15" borderId="6" xfId="0" applyFill="1" applyBorder="1" applyAlignment="1" applyProtection="1">
      <alignment vertical="center" wrapText="1"/>
      <protection locked="0"/>
    </xf>
    <xf numFmtId="0" fontId="18" fillId="0" borderId="7" xfId="0" applyFont="1" applyBorder="1" applyAlignment="1" applyProtection="1">
      <alignment vertical="center" wrapText="1"/>
    </xf>
    <xf numFmtId="0" fontId="18" fillId="0" borderId="30" xfId="0" applyFont="1" applyBorder="1" applyAlignment="1" applyProtection="1">
      <alignment horizontal="center" vertical="center" wrapText="1"/>
    </xf>
    <xf numFmtId="0" fontId="5" fillId="0" borderId="30" xfId="0" applyFont="1" applyBorder="1" applyAlignment="1" applyProtection="1">
      <alignment horizontal="justify" vertical="center"/>
    </xf>
    <xf numFmtId="0" fontId="0" fillId="15" borderId="8" xfId="0" applyFill="1" applyBorder="1" applyAlignment="1" applyProtection="1">
      <alignment vertical="center" wrapText="1"/>
      <protection locked="0"/>
    </xf>
    <xf numFmtId="0" fontId="0" fillId="0" borderId="38" xfId="0" applyBorder="1" applyAlignment="1" applyProtection="1">
      <alignment horizontal="center" vertical="center" wrapText="1"/>
    </xf>
    <xf numFmtId="0" fontId="0" fillId="0" borderId="30" xfId="0" applyBorder="1" applyAlignment="1" applyProtection="1">
      <alignment horizontal="center" vertical="center" wrapText="1"/>
    </xf>
    <xf numFmtId="0" fontId="18" fillId="0" borderId="40" xfId="0" applyFont="1" applyBorder="1" applyAlignment="1" applyProtection="1">
      <alignment vertical="center" wrapText="1"/>
    </xf>
    <xf numFmtId="0" fontId="18" fillId="0" borderId="6" xfId="0" applyFont="1" applyBorder="1" applyAlignment="1" applyProtection="1">
      <alignment vertical="center" wrapText="1"/>
    </xf>
    <xf numFmtId="0" fontId="18" fillId="0" borderId="8" xfId="0" applyFont="1" applyBorder="1" applyAlignment="1" applyProtection="1">
      <alignment vertical="center" wrapText="1"/>
    </xf>
    <xf numFmtId="0" fontId="0" fillId="0" borderId="71" xfId="0" applyBorder="1" applyAlignment="1" applyProtection="1">
      <alignment horizontal="center" vertical="center"/>
    </xf>
    <xf numFmtId="0" fontId="0" fillId="0" borderId="72" xfId="0" applyBorder="1" applyAlignment="1" applyProtection="1">
      <alignment horizontal="center" vertical="center"/>
    </xf>
    <xf numFmtId="0" fontId="0" fillId="0" borderId="73" xfId="0" applyBorder="1" applyAlignment="1" applyProtection="1">
      <alignment horizontal="center" vertical="center"/>
    </xf>
    <xf numFmtId="0" fontId="6" fillId="0" borderId="27" xfId="0" applyFont="1" applyFill="1" applyBorder="1" applyAlignment="1" applyProtection="1">
      <alignment horizontal="left" vertical="center" wrapText="1"/>
    </xf>
    <xf numFmtId="0" fontId="6" fillId="11" borderId="4" xfId="0" applyFont="1" applyFill="1" applyBorder="1" applyAlignment="1" applyProtection="1">
      <alignment vertical="center" wrapText="1"/>
    </xf>
    <xf numFmtId="49" fontId="10" fillId="11" borderId="4" xfId="0" applyNumberFormat="1" applyFont="1" applyFill="1" applyBorder="1" applyAlignment="1" applyProtection="1">
      <alignment horizontal="left" vertical="center"/>
    </xf>
    <xf numFmtId="0" fontId="6" fillId="11" borderId="4" xfId="0" applyFont="1" applyFill="1" applyBorder="1" applyAlignment="1" applyProtection="1">
      <alignment horizontal="left" vertical="center" wrapText="1" indent="1"/>
    </xf>
    <xf numFmtId="49" fontId="14" fillId="0" borderId="33" xfId="0" applyNumberFormat="1" applyFont="1" applyFill="1" applyBorder="1" applyAlignment="1" applyProtection="1">
      <alignment vertical="center"/>
    </xf>
    <xf numFmtId="49" fontId="9" fillId="0" borderId="33" xfId="0" applyNumberFormat="1" applyFont="1" applyFill="1" applyBorder="1" applyAlignment="1" applyProtection="1">
      <alignment vertical="center"/>
    </xf>
    <xf numFmtId="0" fontId="6" fillId="0" borderId="0" xfId="0" applyFont="1" applyBorder="1" applyAlignment="1" applyProtection="1">
      <alignment vertical="center" wrapText="1"/>
    </xf>
    <xf numFmtId="49" fontId="11" fillId="11" borderId="4" xfId="0" applyNumberFormat="1" applyFont="1" applyFill="1" applyBorder="1" applyAlignment="1" applyProtection="1">
      <alignment horizontal="left" vertical="center"/>
    </xf>
    <xf numFmtId="0" fontId="6" fillId="10" borderId="18" xfId="0" applyFont="1" applyFill="1" applyBorder="1" applyAlignment="1" applyProtection="1">
      <alignment vertical="center" wrapText="1"/>
    </xf>
    <xf numFmtId="0" fontId="2" fillId="0" borderId="0" xfId="0" applyFont="1" applyBorder="1" applyProtection="1">
      <protection locked="0"/>
    </xf>
    <xf numFmtId="49" fontId="10" fillId="0" borderId="74" xfId="0" applyNumberFormat="1" applyFont="1" applyBorder="1" applyAlignment="1" applyProtection="1">
      <alignment horizontal="left" vertical="center"/>
    </xf>
    <xf numFmtId="0" fontId="0" fillId="0" borderId="0" xfId="0" applyBorder="1" applyAlignment="1" applyProtection="1">
      <alignment vertical="center"/>
      <protection locked="0"/>
    </xf>
    <xf numFmtId="0" fontId="15" fillId="0" borderId="0" xfId="0" applyFont="1" applyBorder="1"/>
    <xf numFmtId="0" fontId="23" fillId="0" borderId="0" xfId="0" applyFont="1"/>
    <xf numFmtId="0" fontId="0" fillId="11" borderId="26" xfId="0" applyFill="1" applyBorder="1" applyAlignment="1" applyProtection="1">
      <alignment vertical="center"/>
      <protection locked="0"/>
    </xf>
    <xf numFmtId="0" fontId="18" fillId="0" borderId="26" xfId="0" applyFont="1" applyBorder="1" applyAlignment="1" applyProtection="1">
      <alignment horizontal="center" vertical="center"/>
      <protection locked="0"/>
    </xf>
    <xf numFmtId="49" fontId="10" fillId="0" borderId="17" xfId="0" applyNumberFormat="1" applyFont="1" applyBorder="1" applyAlignment="1" applyProtection="1">
      <alignment horizontal="left" vertical="center"/>
    </xf>
    <xf numFmtId="0" fontId="6" fillId="11" borderId="17" xfId="0" applyFont="1" applyFill="1" applyBorder="1" applyAlignment="1" applyProtection="1">
      <alignment vertical="center" wrapText="1"/>
    </xf>
    <xf numFmtId="0" fontId="0" fillId="0" borderId="10" xfId="0" applyBorder="1" applyAlignment="1" applyProtection="1">
      <alignment horizontal="center" vertical="center"/>
      <protection locked="0"/>
    </xf>
    <xf numFmtId="0" fontId="15" fillId="11" borderId="19" xfId="0" applyFont="1" applyFill="1" applyBorder="1" applyAlignment="1">
      <alignment wrapText="1"/>
    </xf>
    <xf numFmtId="0" fontId="15" fillId="0" borderId="13" xfId="0" applyFont="1" applyBorder="1" applyAlignment="1">
      <alignment wrapText="1"/>
    </xf>
    <xf numFmtId="0" fontId="17" fillId="0" borderId="19" xfId="0" applyFont="1" applyBorder="1" applyAlignment="1">
      <alignment horizontal="right" wrapText="1"/>
    </xf>
    <xf numFmtId="49" fontId="24" fillId="0" borderId="10" xfId="0" quotePrefix="1" applyNumberFormat="1" applyFont="1" applyFill="1" applyBorder="1" applyAlignment="1" applyProtection="1">
      <alignment horizontal="center" vertical="center"/>
    </xf>
    <xf numFmtId="0" fontId="16" fillId="0" borderId="10" xfId="0" quotePrefix="1" applyNumberFormat="1" applyFont="1" applyFill="1" applyBorder="1" applyAlignment="1" applyProtection="1">
      <alignment horizontal="center" vertical="center"/>
    </xf>
    <xf numFmtId="0" fontId="17" fillId="0" borderId="28" xfId="0" applyFont="1" applyBorder="1" applyAlignment="1">
      <alignment horizontal="right" wrapText="1"/>
    </xf>
    <xf numFmtId="0" fontId="18" fillId="0" borderId="18" xfId="0" applyFont="1" applyBorder="1" applyAlignment="1" applyProtection="1">
      <alignment horizontal="center" vertical="center"/>
      <protection locked="0"/>
    </xf>
    <xf numFmtId="0" fontId="15" fillId="0" borderId="25" xfId="0" applyFont="1" applyBorder="1"/>
    <xf numFmtId="49" fontId="16" fillId="0" borderId="10" xfId="0" applyNumberFormat="1" applyFont="1" applyFill="1" applyBorder="1" applyAlignment="1" applyProtection="1">
      <alignment horizontal="center" vertical="center"/>
    </xf>
    <xf numFmtId="0" fontId="15" fillId="11" borderId="26" xfId="0" applyFont="1" applyFill="1" applyBorder="1"/>
    <xf numFmtId="0" fontId="15" fillId="0" borderId="10" xfId="0" applyFont="1" applyBorder="1"/>
    <xf numFmtId="0" fontId="15" fillId="0" borderId="26" xfId="0" applyFont="1" applyBorder="1"/>
    <xf numFmtId="0" fontId="15" fillId="0" borderId="18" xfId="0" applyFont="1" applyBorder="1"/>
    <xf numFmtId="0" fontId="15" fillId="0" borderId="24" xfId="0" applyFont="1" applyBorder="1"/>
    <xf numFmtId="0" fontId="15" fillId="0" borderId="42" xfId="0" applyFont="1" applyBorder="1"/>
    <xf numFmtId="49" fontId="24" fillId="0" borderId="13" xfId="0" applyNumberFormat="1" applyFont="1" applyFill="1" applyBorder="1" applyAlignment="1" applyProtection="1">
      <alignment horizontal="left" vertical="center"/>
    </xf>
    <xf numFmtId="49" fontId="16" fillId="0" borderId="13" xfId="0" applyNumberFormat="1" applyFont="1" applyFill="1" applyBorder="1" applyAlignment="1" applyProtection="1">
      <alignment horizontal="left" vertical="center"/>
    </xf>
    <xf numFmtId="0" fontId="15" fillId="0" borderId="41" xfId="0" applyFont="1" applyBorder="1" applyAlignment="1">
      <alignment wrapText="1"/>
    </xf>
    <xf numFmtId="0" fontId="15" fillId="0" borderId="28" xfId="0" applyFont="1" applyBorder="1" applyAlignment="1">
      <alignment wrapText="1"/>
    </xf>
    <xf numFmtId="0" fontId="15" fillId="0" borderId="33" xfId="0" applyFont="1" applyBorder="1"/>
    <xf numFmtId="0" fontId="15" fillId="0" borderId="5" xfId="0" applyFont="1" applyBorder="1" applyAlignment="1">
      <alignment wrapText="1"/>
    </xf>
    <xf numFmtId="0" fontId="15" fillId="0" borderId="5" xfId="0" applyFont="1" applyBorder="1" applyAlignment="1">
      <alignment horizontal="left" wrapText="1"/>
    </xf>
    <xf numFmtId="49" fontId="16" fillId="5" borderId="43" xfId="0" applyNumberFormat="1" applyFont="1" applyFill="1" applyBorder="1" applyAlignment="1" applyProtection="1">
      <alignment horizontal="center" vertical="center"/>
    </xf>
    <xf numFmtId="49" fontId="16" fillId="5" borderId="17" xfId="0" applyNumberFormat="1" applyFont="1" applyFill="1" applyBorder="1" applyAlignment="1" applyProtection="1">
      <alignment horizontal="center" vertical="center"/>
    </xf>
    <xf numFmtId="49" fontId="16" fillId="5" borderId="4" xfId="0" applyNumberFormat="1" applyFont="1" applyFill="1" applyBorder="1" applyAlignment="1" applyProtection="1">
      <alignment horizontal="center" vertical="center"/>
    </xf>
    <xf numFmtId="0" fontId="15" fillId="8" borderId="19" xfId="0" applyFont="1" applyFill="1" applyBorder="1" applyAlignment="1">
      <alignment wrapText="1"/>
    </xf>
    <xf numFmtId="0" fontId="0" fillId="8" borderId="26" xfId="0" applyFill="1" applyBorder="1" applyAlignment="1" applyProtection="1">
      <alignment vertical="center"/>
      <protection locked="0"/>
    </xf>
    <xf numFmtId="0" fontId="15" fillId="8" borderId="26" xfId="0" applyFont="1" applyFill="1" applyBorder="1"/>
    <xf numFmtId="0" fontId="15" fillId="0" borderId="5" xfId="0" applyFont="1" applyBorder="1" applyAlignment="1">
      <alignment horizontal="left" vertical="center" wrapText="1"/>
    </xf>
    <xf numFmtId="0" fontId="0" fillId="0" borderId="10" xfId="0" applyBorder="1" applyAlignment="1" applyProtection="1">
      <alignment horizontal="center"/>
      <protection locked="0"/>
    </xf>
    <xf numFmtId="0" fontId="15" fillId="0" borderId="1" xfId="0" applyFont="1" applyBorder="1" applyAlignment="1"/>
    <xf numFmtId="49" fontId="16" fillId="18" borderId="4" xfId="0" applyNumberFormat="1" applyFont="1" applyFill="1" applyBorder="1" applyAlignment="1" applyProtection="1">
      <alignment horizontal="center" vertical="center"/>
    </xf>
    <xf numFmtId="0" fontId="17" fillId="19" borderId="29" xfId="0" applyFont="1" applyFill="1" applyBorder="1" applyAlignment="1" applyProtection="1">
      <alignment wrapText="1"/>
    </xf>
    <xf numFmtId="0" fontId="0" fillId="19" borderId="10" xfId="0" applyFill="1" applyBorder="1" applyAlignment="1" applyProtection="1">
      <alignment horizontal="center"/>
      <protection locked="0"/>
    </xf>
    <xf numFmtId="0" fontId="15" fillId="19" borderId="1" xfId="0" applyFont="1" applyFill="1" applyBorder="1" applyAlignment="1"/>
    <xf numFmtId="0" fontId="15" fillId="0" borderId="55" xfId="0" applyFont="1" applyBorder="1" applyAlignment="1">
      <alignment horizontal="left" wrapText="1"/>
    </xf>
    <xf numFmtId="0" fontId="15" fillId="18" borderId="28" xfId="0" applyFont="1" applyFill="1" applyBorder="1" applyAlignment="1">
      <alignment wrapText="1"/>
    </xf>
    <xf numFmtId="0" fontId="15" fillId="18" borderId="33" xfId="0" applyFont="1" applyFill="1" applyBorder="1"/>
    <xf numFmtId="0" fontId="15" fillId="18" borderId="25" xfId="0" applyFont="1" applyFill="1" applyBorder="1"/>
    <xf numFmtId="49" fontId="16" fillId="5" borderId="12" xfId="0" applyNumberFormat="1" applyFont="1" applyFill="1" applyBorder="1" applyAlignment="1" applyProtection="1">
      <alignment horizontal="center" vertical="center"/>
    </xf>
    <xf numFmtId="49" fontId="16" fillId="5" borderId="9" xfId="0" applyNumberFormat="1" applyFont="1" applyFill="1" applyBorder="1" applyAlignment="1" applyProtection="1">
      <alignment horizontal="center" vertical="center"/>
    </xf>
    <xf numFmtId="0" fontId="17" fillId="8" borderId="19" xfId="0" applyFont="1" applyFill="1" applyBorder="1" applyAlignment="1">
      <alignment wrapText="1"/>
    </xf>
    <xf numFmtId="0" fontId="6" fillId="0" borderId="10" xfId="0" applyFont="1" applyBorder="1" applyAlignment="1" applyProtection="1">
      <alignment horizontal="right" wrapText="1"/>
    </xf>
    <xf numFmtId="0" fontId="6" fillId="0" borderId="11" xfId="0" applyFont="1" applyBorder="1" applyAlignment="1" applyProtection="1">
      <alignment horizontal="right" vertical="center" wrapText="1"/>
    </xf>
    <xf numFmtId="0" fontId="15" fillId="0" borderId="5" xfId="0" applyFont="1" applyBorder="1" applyAlignment="1">
      <alignment horizontal="center"/>
    </xf>
    <xf numFmtId="164" fontId="15" fillId="0" borderId="7" xfId="0" applyNumberFormat="1" applyFont="1" applyBorder="1" applyAlignment="1">
      <alignment horizontal="center"/>
    </xf>
    <xf numFmtId="0" fontId="17" fillId="0" borderId="70" xfId="0" applyFont="1" applyBorder="1" applyAlignment="1">
      <alignment horizontal="right" wrapText="1"/>
    </xf>
    <xf numFmtId="0" fontId="18" fillId="0" borderId="11" xfId="0" applyFont="1" applyBorder="1" applyAlignment="1" applyProtection="1">
      <alignment horizontal="center" vertical="center"/>
      <protection locked="0"/>
    </xf>
    <xf numFmtId="0" fontId="15" fillId="0" borderId="11" xfId="0" applyFont="1" applyBorder="1"/>
    <xf numFmtId="0" fontId="15" fillId="0" borderId="0" xfId="0" applyFont="1" applyFill="1"/>
    <xf numFmtId="0" fontId="0" fillId="10" borderId="17" xfId="0" applyFill="1" applyBorder="1" applyAlignment="1" applyProtection="1">
      <alignment horizontal="center" vertical="center" wrapText="1"/>
    </xf>
    <xf numFmtId="0" fontId="1" fillId="0" borderId="1" xfId="0" applyFont="1" applyFill="1" applyBorder="1" applyAlignment="1" applyProtection="1">
      <alignment vertical="center" wrapText="1"/>
    </xf>
    <xf numFmtId="0" fontId="1" fillId="0" borderId="2" xfId="0" quotePrefix="1"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1" fillId="0" borderId="2" xfId="0" applyFont="1" applyFill="1" applyBorder="1" applyAlignment="1" applyProtection="1">
      <alignment horizontal="center" vertical="center" wrapText="1"/>
    </xf>
    <xf numFmtId="0" fontId="1" fillId="0" borderId="44" xfId="0" applyFont="1" applyFill="1" applyBorder="1" applyAlignment="1" applyProtection="1">
      <alignment vertical="center" wrapText="1"/>
    </xf>
    <xf numFmtId="0" fontId="1" fillId="0" borderId="45" xfId="0" applyFont="1" applyFill="1" applyBorder="1" applyAlignment="1" applyProtection="1">
      <alignment horizontal="center" vertical="center" wrapText="1"/>
    </xf>
    <xf numFmtId="0" fontId="1" fillId="0" borderId="30" xfId="0" applyFont="1" applyFill="1" applyBorder="1" applyAlignment="1" applyProtection="1">
      <alignment vertical="center" wrapText="1"/>
    </xf>
    <xf numFmtId="0" fontId="1" fillId="0" borderId="65" xfId="0" applyFont="1" applyFill="1" applyBorder="1" applyAlignment="1" applyProtection="1">
      <alignment horizontal="center" vertical="center" wrapText="1"/>
    </xf>
    <xf numFmtId="0" fontId="1" fillId="0" borderId="0" xfId="0" applyFont="1" applyBorder="1" applyAlignment="1" applyProtection="1">
      <alignment vertical="center" wrapText="1"/>
      <protection locked="0"/>
    </xf>
    <xf numFmtId="0" fontId="1" fillId="0" borderId="0" xfId="0" applyFont="1" applyBorder="1" applyAlignment="1" applyProtection="1">
      <alignment wrapText="1"/>
      <protection locked="0"/>
    </xf>
    <xf numFmtId="0" fontId="1" fillId="0" borderId="0" xfId="0" applyFont="1" applyBorder="1" applyProtection="1">
      <protection locked="0"/>
    </xf>
    <xf numFmtId="0" fontId="1" fillId="0" borderId="0" xfId="0" applyFont="1" applyProtection="1">
      <protection locked="0"/>
    </xf>
    <xf numFmtId="0" fontId="1" fillId="0" borderId="46" xfId="0" applyFont="1" applyBorder="1" applyAlignment="1" applyProtection="1">
      <alignment vertical="center" wrapText="1"/>
      <protection locked="0"/>
    </xf>
    <xf numFmtId="0" fontId="1" fillId="0" borderId="24" xfId="0" applyFont="1" applyBorder="1" applyAlignment="1" applyProtection="1">
      <alignment wrapText="1"/>
      <protection locked="0"/>
    </xf>
    <xf numFmtId="0" fontId="1" fillId="0" borderId="42" xfId="0" applyFont="1" applyBorder="1" applyAlignment="1" applyProtection="1">
      <alignment wrapText="1"/>
      <protection locked="0"/>
    </xf>
    <xf numFmtId="0" fontId="1" fillId="0" borderId="42" xfId="0" applyFont="1" applyBorder="1" applyProtection="1">
      <protection locked="0"/>
    </xf>
    <xf numFmtId="49" fontId="1" fillId="0" borderId="4" xfId="0" applyNumberFormat="1" applyFont="1" applyBorder="1" applyAlignment="1" applyProtection="1">
      <alignment horizontal="center"/>
      <protection locked="0"/>
    </xf>
    <xf numFmtId="0" fontId="1" fillId="0" borderId="14" xfId="0" applyFont="1" applyBorder="1" applyAlignment="1" applyProtection="1">
      <alignment horizontal="left" vertical="center" wrapText="1"/>
    </xf>
    <xf numFmtId="0" fontId="1" fillId="8" borderId="4" xfId="0" applyFont="1" applyFill="1" applyBorder="1" applyAlignment="1" applyProtection="1">
      <alignment horizontal="center" vertical="center" wrapText="1"/>
    </xf>
    <xf numFmtId="0" fontId="1" fillId="0" borderId="4" xfId="0" applyFont="1" applyBorder="1" applyAlignment="1" applyProtection="1">
      <alignment wrapText="1"/>
      <protection locked="0"/>
    </xf>
    <xf numFmtId="49" fontId="1" fillId="0" borderId="41" xfId="0" applyNumberFormat="1" applyFont="1" applyBorder="1" applyAlignment="1" applyProtection="1">
      <alignment horizontal="center"/>
      <protection locked="0"/>
    </xf>
    <xf numFmtId="0" fontId="1" fillId="0" borderId="0" xfId="0" applyFont="1" applyBorder="1" applyAlignment="1" applyProtection="1">
      <alignment vertical="center" wrapText="1"/>
    </xf>
    <xf numFmtId="0" fontId="1" fillId="0" borderId="12" xfId="0" applyFont="1" applyBorder="1" applyAlignment="1" applyProtection="1">
      <alignment vertical="center" wrapText="1"/>
    </xf>
    <xf numFmtId="0" fontId="1" fillId="8" borderId="9" xfId="0" applyFont="1" applyFill="1" applyBorder="1" applyAlignment="1" applyProtection="1">
      <alignment horizontal="center" vertical="center" wrapText="1"/>
    </xf>
    <xf numFmtId="0" fontId="1" fillId="0" borderId="9" xfId="0" applyFont="1" applyBorder="1" applyAlignment="1" applyProtection="1">
      <alignment wrapText="1"/>
      <protection locked="0"/>
    </xf>
    <xf numFmtId="0" fontId="1" fillId="0" borderId="19" xfId="0" applyFont="1" applyBorder="1" applyAlignment="1" applyProtection="1">
      <alignment vertical="center" wrapText="1"/>
    </xf>
    <xf numFmtId="0" fontId="1" fillId="8" borderId="26" xfId="0" applyFont="1" applyFill="1" applyBorder="1" applyAlignment="1" applyProtection="1">
      <alignment horizontal="center" vertical="center" wrapText="1"/>
    </xf>
    <xf numFmtId="0" fontId="1" fillId="0" borderId="10" xfId="0" applyFont="1" applyBorder="1" applyAlignment="1" applyProtection="1">
      <alignment wrapText="1"/>
      <protection locked="0"/>
    </xf>
    <xf numFmtId="0" fontId="1" fillId="0" borderId="28" xfId="0" applyFont="1" applyBorder="1" applyAlignment="1" applyProtection="1">
      <alignment vertical="center" wrapText="1"/>
    </xf>
    <xf numFmtId="0" fontId="1" fillId="8" borderId="18" xfId="0" applyFont="1" applyFill="1" applyBorder="1" applyAlignment="1" applyProtection="1">
      <alignment horizontal="center" vertical="center" wrapText="1"/>
    </xf>
    <xf numFmtId="0" fontId="1" fillId="0" borderId="11" xfId="0" applyFont="1" applyBorder="1" applyAlignment="1" applyProtection="1">
      <alignment wrapText="1"/>
      <protection locked="0"/>
    </xf>
    <xf numFmtId="0" fontId="1" fillId="0" borderId="0" xfId="0" applyFont="1" applyBorder="1" applyAlignment="1" applyProtection="1">
      <alignment horizontal="center" vertical="center" wrapText="1"/>
      <protection locked="0"/>
    </xf>
    <xf numFmtId="0" fontId="1" fillId="0" borderId="0" xfId="0" applyFont="1" applyBorder="1" applyAlignment="1" applyProtection="1">
      <alignment horizontal="left" vertical="center" wrapText="1"/>
    </xf>
    <xf numFmtId="0" fontId="1" fillId="0" borderId="0" xfId="0" applyFont="1" applyFill="1" applyBorder="1" applyAlignment="1" applyProtection="1">
      <alignment horizontal="center" vertical="center" wrapText="1"/>
      <protection locked="0"/>
    </xf>
    <xf numFmtId="49" fontId="1" fillId="0" borderId="28" xfId="0" applyNumberFormat="1" applyFont="1" applyBorder="1" applyAlignment="1" applyProtection="1">
      <alignment horizontal="center"/>
      <protection locked="0"/>
    </xf>
    <xf numFmtId="0" fontId="1" fillId="0" borderId="33" xfId="0" applyFont="1" applyBorder="1" applyAlignment="1" applyProtection="1">
      <alignment horizontal="left" vertical="center" wrapText="1"/>
    </xf>
    <xf numFmtId="0" fontId="1" fillId="0" borderId="33" xfId="0" applyFont="1" applyBorder="1" applyAlignment="1" applyProtection="1">
      <alignment horizontal="center" vertical="center" wrapText="1"/>
      <protection locked="0"/>
    </xf>
    <xf numFmtId="0" fontId="1" fillId="0" borderId="33" xfId="0" applyFont="1" applyBorder="1" applyAlignment="1" applyProtection="1">
      <alignment wrapText="1"/>
      <protection locked="0"/>
    </xf>
    <xf numFmtId="0" fontId="1" fillId="0" borderId="25" xfId="0" applyFont="1" applyBorder="1" applyProtection="1">
      <protection locked="0"/>
    </xf>
    <xf numFmtId="49" fontId="1" fillId="0" borderId="0" xfId="0" applyNumberFormat="1" applyFont="1" applyBorder="1" applyAlignment="1" applyProtection="1">
      <alignment horizontal="center"/>
      <protection locked="0"/>
    </xf>
    <xf numFmtId="0" fontId="1" fillId="10" borderId="9" xfId="0" applyFont="1" applyFill="1" applyBorder="1" applyAlignment="1" applyProtection="1">
      <alignment horizontal="center" vertical="center" wrapText="1"/>
      <protection locked="0"/>
    </xf>
    <xf numFmtId="0" fontId="1" fillId="10" borderId="9" xfId="0" applyFont="1" applyFill="1" applyBorder="1" applyAlignment="1" applyProtection="1">
      <alignment wrapText="1"/>
      <protection locked="0"/>
    </xf>
    <xf numFmtId="0" fontId="1" fillId="10" borderId="10" xfId="0" applyFont="1" applyFill="1" applyBorder="1" applyAlignment="1" applyProtection="1">
      <alignment horizontal="center" vertical="center" wrapText="1"/>
      <protection locked="0"/>
    </xf>
    <xf numFmtId="0" fontId="1" fillId="10" borderId="10" xfId="0" applyFont="1" applyFill="1" applyBorder="1" applyAlignment="1" applyProtection="1">
      <alignment wrapText="1"/>
      <protection locked="0"/>
    </xf>
    <xf numFmtId="0" fontId="1" fillId="11" borderId="49" xfId="0" applyFont="1" applyFill="1" applyBorder="1" applyAlignment="1" applyProtection="1">
      <alignment horizontal="center" vertical="center" wrapText="1"/>
      <protection locked="0"/>
    </xf>
    <xf numFmtId="0" fontId="1" fillId="11" borderId="51" xfId="0" applyFont="1" applyFill="1" applyBorder="1" applyAlignment="1" applyProtection="1">
      <alignment wrapText="1"/>
      <protection locked="0"/>
    </xf>
    <xf numFmtId="0" fontId="1" fillId="0" borderId="47" xfId="0" applyFont="1" applyBorder="1" applyAlignment="1" applyProtection="1">
      <alignment horizontal="left" vertical="center" wrapText="1"/>
    </xf>
    <xf numFmtId="0" fontId="1" fillId="8" borderId="47" xfId="0" applyFont="1" applyFill="1" applyBorder="1" applyAlignment="1" applyProtection="1">
      <alignment horizontal="center" vertical="center" wrapText="1"/>
      <protection locked="0"/>
    </xf>
    <xf numFmtId="0" fontId="1" fillId="0" borderId="50" xfId="0" applyFont="1" applyBorder="1" applyAlignment="1" applyProtection="1">
      <alignment wrapText="1"/>
      <protection locked="0"/>
    </xf>
    <xf numFmtId="0" fontId="1" fillId="0" borderId="47" xfId="0" applyFont="1" applyBorder="1" applyAlignment="1" applyProtection="1">
      <alignment horizontal="left" vertical="center" wrapText="1" indent="2"/>
    </xf>
    <xf numFmtId="0" fontId="1" fillId="0" borderId="47" xfId="0" applyFont="1" applyBorder="1" applyAlignment="1" applyProtection="1">
      <alignment wrapText="1"/>
      <protection locked="0"/>
    </xf>
    <xf numFmtId="0" fontId="1" fillId="0" borderId="50" xfId="0" applyFont="1" applyBorder="1" applyAlignment="1" applyProtection="1">
      <alignment horizontal="left" vertical="center" wrapText="1" indent="2"/>
    </xf>
    <xf numFmtId="0" fontId="1" fillId="0" borderId="47" xfId="0" applyFont="1" applyBorder="1" applyAlignment="1" applyProtection="1">
      <alignment horizontal="center" vertical="center" wrapText="1"/>
      <protection locked="0"/>
    </xf>
    <xf numFmtId="0" fontId="1" fillId="0" borderId="48" xfId="0" applyFont="1" applyBorder="1" applyAlignment="1" applyProtection="1">
      <alignment horizontal="left" vertical="center" wrapText="1"/>
    </xf>
    <xf numFmtId="0" fontId="1" fillId="11" borderId="51" xfId="0" applyFont="1" applyFill="1" applyBorder="1" applyAlignment="1" applyProtection="1">
      <alignment horizontal="center" vertical="center" wrapText="1"/>
      <protection locked="0"/>
    </xf>
    <xf numFmtId="0" fontId="1" fillId="11" borderId="47" xfId="0" applyFont="1" applyFill="1" applyBorder="1" applyAlignment="1" applyProtection="1">
      <alignment horizontal="center" vertical="center" wrapText="1"/>
      <protection locked="0"/>
    </xf>
    <xf numFmtId="0" fontId="1" fillId="11" borderId="47" xfId="0" applyFont="1" applyFill="1" applyBorder="1" applyAlignment="1" applyProtection="1">
      <alignment wrapText="1"/>
      <protection locked="0"/>
    </xf>
    <xf numFmtId="0" fontId="1" fillId="0" borderId="50" xfId="0" applyFont="1" applyBorder="1" applyAlignment="1" applyProtection="1">
      <alignment horizontal="center" vertical="center" wrapText="1"/>
      <protection locked="0"/>
    </xf>
    <xf numFmtId="0" fontId="1" fillId="0" borderId="50" xfId="0" applyFont="1" applyBorder="1" applyAlignment="1" applyProtection="1">
      <alignment horizontal="left" vertical="center" wrapText="1"/>
    </xf>
    <xf numFmtId="0" fontId="1" fillId="0" borderId="48" xfId="0" applyFont="1" applyBorder="1" applyAlignment="1" applyProtection="1">
      <alignment horizontal="center" vertical="center" wrapText="1"/>
      <protection locked="0"/>
    </xf>
    <xf numFmtId="0" fontId="1" fillId="0" borderId="48" xfId="0" applyFont="1" applyBorder="1" applyAlignment="1" applyProtection="1">
      <alignment wrapText="1"/>
      <protection locked="0"/>
    </xf>
    <xf numFmtId="0" fontId="1" fillId="11" borderId="17" xfId="0" applyFont="1" applyFill="1" applyBorder="1" applyAlignment="1" applyProtection="1">
      <alignment horizontal="center" vertical="center" wrapText="1"/>
      <protection locked="0"/>
    </xf>
    <xf numFmtId="0" fontId="1" fillId="11" borderId="17" xfId="0" applyFont="1" applyFill="1" applyBorder="1" applyAlignment="1" applyProtection="1">
      <alignment wrapText="1"/>
      <protection locked="0"/>
    </xf>
    <xf numFmtId="0" fontId="1" fillId="11" borderId="49" xfId="0" applyFont="1" applyFill="1" applyBorder="1" applyAlignment="1" applyProtection="1">
      <alignment wrapText="1"/>
      <protection locked="0"/>
    </xf>
    <xf numFmtId="0" fontId="1" fillId="0" borderId="74" xfId="0" applyFont="1" applyBorder="1" applyAlignment="1" applyProtection="1">
      <alignment horizontal="left" vertical="center" wrapText="1"/>
    </xf>
    <xf numFmtId="0" fontId="1" fillId="0" borderId="74" xfId="0" applyFont="1" applyBorder="1" applyAlignment="1" applyProtection="1">
      <alignment horizontal="center" vertical="center" wrapText="1"/>
      <protection locked="0"/>
    </xf>
    <xf numFmtId="0" fontId="1" fillId="0" borderId="74" xfId="0" applyFont="1" applyBorder="1" applyAlignment="1" applyProtection="1">
      <alignment wrapText="1"/>
      <protection locked="0"/>
    </xf>
    <xf numFmtId="0" fontId="1" fillId="0" borderId="0" xfId="0" applyFont="1" applyBorder="1" applyAlignment="1" applyProtection="1">
      <alignment horizontal="left" vertical="center" wrapText="1" indent="4"/>
    </xf>
    <xf numFmtId="0" fontId="1" fillId="10" borderId="4" xfId="0" applyFont="1" applyFill="1" applyBorder="1" applyAlignment="1" applyProtection="1">
      <alignment horizontal="center" vertical="center" wrapText="1"/>
      <protection locked="0"/>
    </xf>
    <xf numFmtId="0" fontId="1" fillId="10" borderId="4" xfId="0" applyFont="1" applyFill="1" applyBorder="1" applyAlignment="1" applyProtection="1">
      <alignment wrapText="1"/>
      <protection locked="0"/>
    </xf>
    <xf numFmtId="0" fontId="1" fillId="11" borderId="2" xfId="0" applyFont="1" applyFill="1" applyBorder="1" applyAlignment="1" applyProtection="1">
      <alignment horizontal="left" vertical="center" wrapText="1"/>
    </xf>
    <xf numFmtId="0" fontId="1" fillId="11" borderId="9" xfId="0" applyFont="1" applyFill="1" applyBorder="1" applyAlignment="1" applyProtection="1">
      <alignment horizontal="center" vertical="center" wrapText="1"/>
      <protection locked="0"/>
    </xf>
    <xf numFmtId="0" fontId="1" fillId="11" borderId="21" xfId="0" applyFont="1" applyFill="1" applyBorder="1" applyAlignment="1" applyProtection="1">
      <alignment wrapText="1"/>
      <protection locked="0"/>
    </xf>
    <xf numFmtId="0" fontId="1" fillId="0" borderId="2" xfId="0" applyFont="1" applyFill="1" applyBorder="1" applyAlignment="1" applyProtection="1">
      <alignment horizontal="left" vertical="center" wrapText="1" indent="2"/>
    </xf>
    <xf numFmtId="0" fontId="1" fillId="0" borderId="10" xfId="0" applyFont="1" applyBorder="1" applyAlignment="1" applyProtection="1">
      <alignment horizontal="center" vertical="center" wrapText="1"/>
      <protection locked="0"/>
    </xf>
    <xf numFmtId="0" fontId="1" fillId="0" borderId="21" xfId="0" applyFont="1" applyBorder="1" applyAlignment="1" applyProtection="1">
      <alignment wrapText="1"/>
      <protection locked="0"/>
    </xf>
    <xf numFmtId="0" fontId="1" fillId="0" borderId="45" xfId="0" applyFont="1" applyFill="1" applyBorder="1" applyAlignment="1" applyProtection="1">
      <alignment horizontal="left" vertical="center" wrapText="1"/>
    </xf>
    <xf numFmtId="0" fontId="1" fillId="0" borderId="2" xfId="0" applyFont="1" applyFill="1" applyBorder="1" applyAlignment="1" applyProtection="1">
      <alignment horizontal="left" vertical="center" wrapText="1"/>
    </xf>
    <xf numFmtId="0" fontId="1" fillId="0" borderId="44" xfId="0" applyFont="1" applyFill="1" applyBorder="1" applyAlignment="1" applyProtection="1">
      <alignment horizontal="left" vertical="center" wrapText="1"/>
    </xf>
    <xf numFmtId="0" fontId="1" fillId="0" borderId="44" xfId="0" applyFont="1" applyBorder="1" applyAlignment="1" applyProtection="1">
      <alignment horizontal="center" vertical="center" wrapText="1"/>
      <protection locked="0"/>
    </xf>
    <xf numFmtId="0" fontId="1" fillId="0" borderId="10" xfId="0" applyFont="1" applyFill="1" applyBorder="1" applyAlignment="1" applyProtection="1">
      <alignment vertical="center" wrapText="1"/>
    </xf>
    <xf numFmtId="0" fontId="1" fillId="0" borderId="10" xfId="0" applyFont="1" applyFill="1" applyBorder="1" applyAlignment="1" applyProtection="1">
      <alignment horizontal="center" vertical="center" wrapText="1"/>
      <protection locked="0"/>
    </xf>
    <xf numFmtId="0" fontId="1" fillId="0" borderId="10" xfId="0" applyFont="1" applyFill="1" applyBorder="1" applyAlignment="1" applyProtection="1">
      <alignment horizontal="left" vertical="center" wrapText="1" indent="2"/>
    </xf>
    <xf numFmtId="0" fontId="1" fillId="0" borderId="18" xfId="0" applyFont="1" applyFill="1" applyBorder="1" applyAlignment="1" applyProtection="1">
      <alignment horizontal="left" vertical="center" wrapText="1" indent="2"/>
    </xf>
    <xf numFmtId="0" fontId="1" fillId="10" borderId="17" xfId="0" applyFont="1" applyFill="1" applyBorder="1" applyAlignment="1" applyProtection="1">
      <alignment horizontal="center" vertical="center" wrapText="1"/>
      <protection locked="0"/>
    </xf>
    <xf numFmtId="0" fontId="1" fillId="0" borderId="12" xfId="0" applyFont="1" applyFill="1" applyBorder="1" applyAlignment="1" applyProtection="1">
      <alignment horizontal="left" vertical="center" wrapText="1"/>
    </xf>
    <xf numFmtId="0" fontId="1" fillId="0" borderId="17" xfId="0" applyFont="1" applyBorder="1" applyAlignment="1" applyProtection="1">
      <alignment horizontal="center" vertical="center" wrapText="1"/>
      <protection locked="0"/>
    </xf>
    <xf numFmtId="0" fontId="1" fillId="0" borderId="13" xfId="0" applyFont="1" applyFill="1" applyBorder="1" applyAlignment="1" applyProtection="1">
      <alignment horizontal="left" vertical="center" wrapText="1"/>
    </xf>
    <xf numFmtId="0" fontId="1" fillId="0" borderId="26" xfId="0" applyFont="1" applyBorder="1" applyAlignment="1" applyProtection="1">
      <alignment horizontal="center" vertical="center" wrapText="1"/>
      <protection locked="0"/>
    </xf>
    <xf numFmtId="0" fontId="1" fillId="0" borderId="28" xfId="0" applyFont="1" applyFill="1" applyBorder="1" applyAlignment="1" applyProtection="1">
      <alignment horizontal="left" vertical="center" wrapText="1"/>
    </xf>
    <xf numFmtId="0" fontId="1" fillId="0" borderId="18" xfId="0" applyFont="1" applyBorder="1" applyAlignment="1" applyProtection="1">
      <alignment horizontal="center" vertical="center" wrapText="1"/>
      <protection locked="0"/>
    </xf>
    <xf numFmtId="0" fontId="1" fillId="0" borderId="9" xfId="0" applyFont="1" applyFill="1" applyBorder="1" applyAlignment="1" applyProtection="1">
      <alignment horizontal="left" vertical="center" wrapText="1"/>
    </xf>
    <xf numFmtId="0" fontId="1" fillId="0" borderId="9" xfId="0" applyFont="1" applyBorder="1" applyAlignment="1" applyProtection="1">
      <alignment horizontal="center" vertical="center" wrapText="1"/>
      <protection locked="0"/>
    </xf>
    <xf numFmtId="0" fontId="1" fillId="11" borderId="4" xfId="0" applyFont="1" applyFill="1" applyBorder="1" applyAlignment="1" applyProtection="1">
      <alignment vertical="center" wrapText="1"/>
    </xf>
    <xf numFmtId="0" fontId="1" fillId="11" borderId="4" xfId="0" applyFont="1" applyFill="1" applyBorder="1" applyAlignment="1" applyProtection="1">
      <alignment horizontal="center" vertical="center" wrapText="1"/>
      <protection locked="0"/>
    </xf>
    <xf numFmtId="0" fontId="1" fillId="11" borderId="4" xfId="0" applyFont="1" applyFill="1" applyBorder="1" applyAlignment="1" applyProtection="1">
      <alignment wrapText="1"/>
      <protection locked="0"/>
    </xf>
    <xf numFmtId="0" fontId="1" fillId="0" borderId="10" xfId="0" applyFont="1" applyFill="1" applyBorder="1" applyAlignment="1" applyProtection="1">
      <alignment horizontal="left" vertical="center" wrapText="1"/>
    </xf>
    <xf numFmtId="0" fontId="1" fillId="0" borderId="27" xfId="0" applyFont="1" applyBorder="1" applyAlignment="1" applyProtection="1">
      <alignment horizontal="center" vertical="center" wrapText="1"/>
      <protection locked="0"/>
    </xf>
    <xf numFmtId="0" fontId="1" fillId="0" borderId="10" xfId="0" applyFont="1" applyBorder="1" applyAlignment="1" applyProtection="1">
      <alignment vertical="center" wrapText="1"/>
    </xf>
    <xf numFmtId="0" fontId="1" fillId="0" borderId="10" xfId="0" applyFont="1" applyBorder="1" applyAlignment="1" applyProtection="1">
      <alignment horizontal="left" vertical="center" wrapText="1" indent="2"/>
    </xf>
    <xf numFmtId="0" fontId="1" fillId="0" borderId="11" xfId="0" applyFont="1" applyBorder="1" applyAlignment="1" applyProtection="1">
      <alignment horizontal="left" vertical="center" wrapText="1" indent="2"/>
    </xf>
    <xf numFmtId="0" fontId="1" fillId="0" borderId="11" xfId="0" applyFont="1" applyBorder="1" applyAlignment="1" applyProtection="1">
      <alignment horizontal="center" vertical="center" wrapText="1"/>
      <protection locked="0"/>
    </xf>
    <xf numFmtId="0" fontId="1" fillId="11" borderId="9" xfId="0" applyFont="1" applyFill="1" applyBorder="1" applyAlignment="1" applyProtection="1">
      <alignment vertical="center" wrapText="1"/>
    </xf>
    <xf numFmtId="0" fontId="1" fillId="11" borderId="20" xfId="0" applyFont="1" applyFill="1" applyBorder="1" applyAlignment="1" applyProtection="1">
      <alignment wrapText="1"/>
      <protection locked="0"/>
    </xf>
    <xf numFmtId="0" fontId="1" fillId="11" borderId="10" xfId="0" applyFont="1" applyFill="1" applyBorder="1" applyAlignment="1" applyProtection="1">
      <alignment horizontal="left" vertical="center" wrapText="1"/>
    </xf>
    <xf numFmtId="0" fontId="1" fillId="11" borderId="10" xfId="0" applyFont="1" applyFill="1" applyBorder="1" applyAlignment="1" applyProtection="1">
      <alignment horizontal="center" vertical="center" wrapText="1"/>
      <protection locked="0"/>
    </xf>
    <xf numFmtId="0" fontId="1" fillId="0" borderId="10" xfId="0" applyFont="1" applyBorder="1" applyAlignment="1" applyProtection="1">
      <alignment horizontal="left" vertical="center" wrapText="1"/>
    </xf>
    <xf numFmtId="0" fontId="1" fillId="11" borderId="26" xfId="0" applyFont="1" applyFill="1" applyBorder="1" applyAlignment="1" applyProtection="1">
      <alignment vertical="center" wrapText="1"/>
    </xf>
    <xf numFmtId="0" fontId="1" fillId="11" borderId="10" xfId="0" applyFont="1" applyFill="1" applyBorder="1" applyAlignment="1" applyProtection="1">
      <alignment wrapText="1"/>
      <protection locked="0"/>
    </xf>
    <xf numFmtId="0" fontId="1" fillId="0" borderId="26" xfId="0" applyFont="1" applyBorder="1" applyAlignment="1" applyProtection="1">
      <alignment horizontal="left" vertical="center" wrapText="1" indent="2"/>
    </xf>
    <xf numFmtId="0" fontId="1" fillId="0" borderId="29" xfId="0" applyFont="1" applyBorder="1" applyAlignment="1" applyProtection="1">
      <alignment horizontal="center" vertical="center" wrapText="1"/>
      <protection locked="0"/>
    </xf>
    <xf numFmtId="0" fontId="1" fillId="0" borderId="10" xfId="0" applyFont="1" applyFill="1" applyBorder="1" applyAlignment="1" applyProtection="1">
      <alignment wrapText="1"/>
      <protection locked="0"/>
    </xf>
    <xf numFmtId="0" fontId="1" fillId="11" borderId="29" xfId="0" applyFont="1" applyFill="1" applyBorder="1" applyAlignment="1" applyProtection="1">
      <alignment vertical="center" wrapText="1"/>
    </xf>
    <xf numFmtId="0" fontId="1" fillId="11" borderId="29" xfId="0" applyFont="1" applyFill="1" applyBorder="1" applyAlignment="1" applyProtection="1">
      <alignment horizontal="center" vertical="center" wrapText="1"/>
      <protection locked="0"/>
    </xf>
    <xf numFmtId="0" fontId="1" fillId="0" borderId="29" xfId="0" applyFont="1" applyBorder="1" applyAlignment="1" applyProtection="1">
      <alignment wrapText="1"/>
      <protection locked="0"/>
    </xf>
    <xf numFmtId="0" fontId="1" fillId="0" borderId="11" xfId="0" applyFont="1" applyBorder="1" applyAlignment="1" applyProtection="1">
      <alignment horizontal="center" vertical="center" wrapText="1"/>
    </xf>
    <xf numFmtId="0" fontId="1" fillId="0" borderId="33" xfId="0" applyFont="1" applyBorder="1" applyAlignment="1" applyProtection="1">
      <alignment vertical="center" wrapText="1"/>
      <protection locked="0"/>
    </xf>
    <xf numFmtId="0" fontId="1" fillId="0" borderId="26" xfId="0" applyFont="1" applyBorder="1" applyAlignment="1" applyProtection="1">
      <alignment horizontal="left" vertical="center" wrapText="1"/>
    </xf>
    <xf numFmtId="0" fontId="1" fillId="0" borderId="26" xfId="0" applyFont="1" applyBorder="1" applyAlignment="1" applyProtection="1">
      <alignment wrapText="1"/>
      <protection locked="0"/>
    </xf>
    <xf numFmtId="0" fontId="1" fillId="0" borderId="27" xfId="0" applyFont="1" applyFill="1" applyBorder="1" applyAlignment="1" applyProtection="1">
      <alignment vertical="center" wrapText="1"/>
    </xf>
    <xf numFmtId="0" fontId="1" fillId="0" borderId="27" xfId="0" applyFont="1" applyBorder="1" applyAlignment="1" applyProtection="1">
      <alignment wrapText="1"/>
      <protection locked="0"/>
    </xf>
    <xf numFmtId="0" fontId="1" fillId="0" borderId="18" xfId="0" applyFont="1" applyFill="1" applyBorder="1" applyAlignment="1" applyProtection="1">
      <alignment vertical="center" wrapText="1"/>
    </xf>
    <xf numFmtId="0" fontId="1" fillId="0" borderId="18" xfId="0" applyFont="1" applyBorder="1" applyAlignment="1" applyProtection="1">
      <alignment wrapText="1"/>
      <protection locked="0"/>
    </xf>
    <xf numFmtId="0" fontId="1" fillId="10" borderId="17" xfId="0" applyFont="1" applyFill="1" applyBorder="1" applyAlignment="1" applyProtection="1">
      <alignment wrapText="1"/>
      <protection locked="0"/>
    </xf>
    <xf numFmtId="0" fontId="1" fillId="0" borderId="29" xfId="0" applyFont="1" applyFill="1" applyBorder="1" applyAlignment="1" applyProtection="1">
      <alignment vertical="center" wrapText="1"/>
    </xf>
    <xf numFmtId="0" fontId="1" fillId="8" borderId="29" xfId="0" applyFont="1" applyFill="1" applyBorder="1" applyAlignment="1" applyProtection="1">
      <alignment horizontal="center" vertical="center" wrapText="1"/>
    </xf>
    <xf numFmtId="0" fontId="1" fillId="8" borderId="10" xfId="0" applyFont="1" applyFill="1" applyBorder="1" applyAlignment="1" applyProtection="1">
      <alignment horizontal="center" vertical="center" wrapText="1"/>
    </xf>
    <xf numFmtId="0" fontId="1" fillId="0" borderId="11" xfId="0" applyFont="1" applyBorder="1" applyAlignment="1" applyProtection="1">
      <alignment vertical="center" wrapText="1"/>
    </xf>
    <xf numFmtId="0" fontId="1" fillId="0" borderId="26" xfId="0" applyFont="1" applyBorder="1" applyAlignment="1" applyProtection="1">
      <alignment vertical="center" wrapText="1"/>
    </xf>
    <xf numFmtId="0" fontId="1" fillId="10" borderId="27" xfId="0" applyFont="1" applyFill="1" applyBorder="1" applyAlignment="1" applyProtection="1">
      <alignment wrapText="1"/>
      <protection locked="0"/>
    </xf>
    <xf numFmtId="0" fontId="1" fillId="0" borderId="9" xfId="0" applyFont="1" applyBorder="1" applyAlignment="1" applyProtection="1">
      <alignment vertical="center" wrapText="1"/>
    </xf>
    <xf numFmtId="0" fontId="1" fillId="10" borderId="27" xfId="0" applyFont="1" applyFill="1" applyBorder="1" applyAlignment="1" applyProtection="1">
      <alignment horizontal="center" vertical="center" wrapText="1"/>
      <protection locked="0"/>
    </xf>
    <xf numFmtId="0" fontId="1" fillId="0" borderId="17" xfId="0" applyFont="1" applyBorder="1" applyAlignment="1" applyProtection="1">
      <alignment wrapText="1"/>
      <protection locked="0"/>
    </xf>
    <xf numFmtId="0" fontId="1" fillId="11" borderId="20" xfId="0" applyFont="1" applyFill="1" applyBorder="1" applyAlignment="1" applyProtection="1">
      <alignment horizontal="center" vertical="center" wrapText="1"/>
      <protection locked="0"/>
    </xf>
    <xf numFmtId="0" fontId="1" fillId="11" borderId="9" xfId="0" applyFont="1" applyFill="1" applyBorder="1" applyAlignment="1" applyProtection="1">
      <alignment wrapText="1"/>
      <protection locked="0"/>
    </xf>
    <xf numFmtId="0" fontId="1" fillId="0" borderId="21" xfId="0" applyFont="1" applyBorder="1" applyAlignment="1" applyProtection="1">
      <alignment horizontal="center" vertical="center" wrapText="1"/>
      <protection locked="0"/>
    </xf>
    <xf numFmtId="0" fontId="1" fillId="11" borderId="21" xfId="0" applyFont="1" applyFill="1" applyBorder="1" applyAlignment="1" applyProtection="1">
      <alignment horizontal="center" vertical="center" wrapText="1"/>
      <protection locked="0"/>
    </xf>
    <xf numFmtId="0" fontId="1" fillId="0" borderId="21" xfId="0" applyFont="1" applyFill="1" applyBorder="1" applyAlignment="1" applyProtection="1">
      <alignment horizontal="center" vertical="center" wrapText="1"/>
      <protection locked="0"/>
    </xf>
    <xf numFmtId="0" fontId="1" fillId="0" borderId="18" xfId="0" applyFont="1" applyBorder="1" applyAlignment="1" applyProtection="1">
      <alignment vertical="center" wrapText="1"/>
    </xf>
    <xf numFmtId="0" fontId="1" fillId="11" borderId="26" xfId="0" applyFont="1" applyFill="1" applyBorder="1" applyAlignment="1" applyProtection="1">
      <alignment horizontal="center" vertical="center" wrapText="1"/>
      <protection locked="0"/>
    </xf>
    <xf numFmtId="0" fontId="1" fillId="11" borderId="31" xfId="0" applyFont="1" applyFill="1" applyBorder="1" applyAlignment="1" applyProtection="1">
      <alignment wrapText="1"/>
      <protection locked="0"/>
    </xf>
    <xf numFmtId="0" fontId="1" fillId="0" borderId="13" xfId="0" applyFont="1" applyBorder="1" applyAlignment="1" applyProtection="1">
      <alignment vertical="center" wrapText="1"/>
    </xf>
    <xf numFmtId="0" fontId="1" fillId="0" borderId="13" xfId="0" applyFont="1" applyBorder="1" applyAlignment="1" applyProtection="1">
      <alignment horizontal="left" vertical="center" wrapText="1" indent="2"/>
    </xf>
    <xf numFmtId="0" fontId="1" fillId="0" borderId="20" xfId="0" applyFont="1" applyBorder="1" applyAlignment="1" applyProtection="1">
      <alignment wrapText="1"/>
      <protection locked="0"/>
    </xf>
    <xf numFmtId="0" fontId="1" fillId="0" borderId="34" xfId="0" applyFont="1" applyBorder="1" applyAlignment="1" applyProtection="1">
      <alignment vertical="center" wrapText="1"/>
    </xf>
    <xf numFmtId="0" fontId="1" fillId="0" borderId="3" xfId="0" applyFont="1" applyBorder="1" applyAlignment="1" applyProtection="1">
      <alignment vertical="center" wrapText="1"/>
    </xf>
    <xf numFmtId="0" fontId="1" fillId="0" borderId="23" xfId="0" applyFont="1" applyBorder="1" applyAlignment="1" applyProtection="1">
      <alignment vertical="center" wrapText="1"/>
    </xf>
    <xf numFmtId="0" fontId="1" fillId="0" borderId="10" xfId="0" applyFont="1" applyBorder="1" applyAlignment="1" applyProtection="1">
      <alignment horizontal="left" vertical="center" wrapText="1" indent="4"/>
    </xf>
    <xf numFmtId="0" fontId="1" fillId="0" borderId="0" xfId="0" applyFont="1" applyFill="1" applyProtection="1">
      <protection locked="0"/>
    </xf>
    <xf numFmtId="0" fontId="1" fillId="0" borderId="11" xfId="0" applyFont="1" applyFill="1" applyBorder="1" applyAlignment="1" applyProtection="1">
      <alignment vertical="center" wrapText="1"/>
    </xf>
    <xf numFmtId="0" fontId="1" fillId="0" borderId="11" xfId="0" applyFont="1" applyFill="1" applyBorder="1" applyAlignment="1" applyProtection="1">
      <alignment wrapText="1"/>
      <protection locked="0"/>
    </xf>
    <xf numFmtId="0" fontId="1" fillId="11" borderId="10" xfId="0" applyFont="1" applyFill="1" applyBorder="1" applyAlignment="1" applyProtection="1">
      <alignment vertical="center" wrapText="1"/>
    </xf>
    <xf numFmtId="0" fontId="1" fillId="0" borderId="29" xfId="0" applyFont="1" applyFill="1" applyBorder="1" applyAlignment="1" applyProtection="1">
      <alignment wrapText="1"/>
      <protection locked="0"/>
    </xf>
    <xf numFmtId="0" fontId="1" fillId="0" borderId="26" xfId="0" applyFont="1" applyFill="1" applyBorder="1" applyAlignment="1" applyProtection="1">
      <alignment vertical="center" wrapText="1"/>
    </xf>
    <xf numFmtId="0" fontId="1" fillId="0" borderId="29" xfId="0" applyFont="1" applyFill="1" applyBorder="1" applyAlignment="1" applyProtection="1">
      <alignment horizontal="center" vertical="center" wrapText="1"/>
    </xf>
    <xf numFmtId="0" fontId="1" fillId="11" borderId="29" xfId="0" applyFont="1" applyFill="1" applyBorder="1" applyAlignment="1" applyProtection="1">
      <alignment horizontal="center" vertical="center" wrapText="1"/>
    </xf>
    <xf numFmtId="0" fontId="1" fillId="11" borderId="10" xfId="0" applyFont="1" applyFill="1" applyBorder="1" applyAlignment="1" applyProtection="1">
      <alignment horizontal="left" vertical="center" wrapText="1" indent="2"/>
    </xf>
    <xf numFmtId="0" fontId="1" fillId="0" borderId="29" xfId="0" applyFont="1" applyBorder="1" applyAlignment="1" applyProtection="1">
      <alignment vertical="center" wrapText="1"/>
    </xf>
    <xf numFmtId="0" fontId="1" fillId="0" borderId="27" xfId="0" applyFont="1" applyFill="1" applyBorder="1" applyAlignment="1" applyProtection="1">
      <alignment horizontal="center" vertical="center" wrapText="1"/>
      <protection locked="0"/>
    </xf>
    <xf numFmtId="0" fontId="1" fillId="0" borderId="9" xfId="0" applyFont="1" applyFill="1" applyBorder="1" applyAlignment="1" applyProtection="1">
      <alignment vertical="center" wrapText="1"/>
    </xf>
    <xf numFmtId="0" fontId="1" fillId="0" borderId="3" xfId="0" applyFont="1" applyFill="1" applyBorder="1" applyAlignment="1" applyProtection="1">
      <alignment vertical="center" wrapText="1"/>
    </xf>
    <xf numFmtId="0" fontId="1" fillId="0" borderId="21" xfId="0" applyFont="1" applyFill="1" applyBorder="1" applyAlignment="1" applyProtection="1">
      <alignment wrapText="1"/>
      <protection locked="0"/>
    </xf>
    <xf numFmtId="0" fontId="1" fillId="0" borderId="0" xfId="0" applyFont="1" applyFill="1" applyBorder="1" applyAlignment="1" applyProtection="1">
      <alignment vertical="center" wrapText="1"/>
    </xf>
    <xf numFmtId="0" fontId="1" fillId="8" borderId="11" xfId="0" applyFont="1" applyFill="1" applyBorder="1" applyAlignment="1" applyProtection="1">
      <alignment horizontal="center" vertical="center" wrapText="1"/>
    </xf>
    <xf numFmtId="0" fontId="1" fillId="0" borderId="10" xfId="0" applyFont="1" applyBorder="1" applyAlignment="1">
      <alignment horizontal="left" wrapText="1"/>
    </xf>
    <xf numFmtId="0" fontId="1" fillId="11" borderId="52" xfId="0" applyFont="1" applyFill="1" applyBorder="1" applyAlignment="1" applyProtection="1">
      <alignment horizontal="center" vertical="center" wrapText="1"/>
      <protection locked="0"/>
    </xf>
    <xf numFmtId="0" fontId="1" fillId="0" borderId="29" xfId="0" applyFont="1" applyFill="1" applyBorder="1" applyAlignment="1" applyProtection="1">
      <alignment horizontal="left" vertical="center" wrapText="1"/>
    </xf>
    <xf numFmtId="0" fontId="1" fillId="0" borderId="26" xfId="0" applyFont="1" applyFill="1" applyBorder="1" applyAlignment="1" applyProtection="1">
      <alignment horizontal="center" vertical="center" wrapText="1"/>
      <protection locked="0"/>
    </xf>
    <xf numFmtId="0" fontId="1" fillId="0" borderId="9"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left" vertical="center" wrapText="1" indent="2"/>
    </xf>
    <xf numFmtId="0" fontId="1" fillId="0" borderId="11" xfId="0" applyFont="1" applyFill="1" applyBorder="1" applyAlignment="1" applyProtection="1">
      <alignment horizontal="left" vertical="center" wrapText="1"/>
    </xf>
    <xf numFmtId="0" fontId="1" fillId="11" borderId="32" xfId="0" applyFont="1" applyFill="1" applyBorder="1" applyAlignment="1" applyProtection="1">
      <alignment horizontal="left" vertical="center" wrapText="1"/>
    </xf>
    <xf numFmtId="0" fontId="1" fillId="0" borderId="31"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left" vertical="center" wrapText="1" indent="2"/>
    </xf>
    <xf numFmtId="0" fontId="1" fillId="0" borderId="20" xfId="0" applyFont="1" applyBorder="1" applyAlignment="1" applyProtection="1">
      <alignment horizontal="center" vertical="center" wrapText="1"/>
      <protection locked="0"/>
    </xf>
    <xf numFmtId="0" fontId="1" fillId="0" borderId="22" xfId="0" applyFont="1" applyBorder="1" applyAlignment="1" applyProtection="1">
      <alignment wrapText="1"/>
      <protection locked="0"/>
    </xf>
    <xf numFmtId="0" fontId="1" fillId="0" borderId="0" xfId="0" applyFont="1" applyAlignment="1" applyProtection="1">
      <alignment vertical="center" wrapText="1"/>
    </xf>
    <xf numFmtId="0" fontId="1" fillId="0" borderId="0" xfId="0" applyFont="1" applyAlignment="1" applyProtection="1">
      <alignment vertical="center" wrapText="1"/>
      <protection locked="0"/>
    </xf>
    <xf numFmtId="49" fontId="1" fillId="0" borderId="0" xfId="0" applyNumberFormat="1" applyFont="1" applyAlignment="1" applyProtection="1">
      <alignment horizontal="center"/>
      <protection locked="0"/>
    </xf>
    <xf numFmtId="49" fontId="1" fillId="0" borderId="0" xfId="0" applyNumberFormat="1" applyFont="1" applyAlignment="1" applyProtection="1"/>
    <xf numFmtId="49" fontId="1" fillId="12" borderId="56" xfId="0" applyNumberFormat="1" applyFont="1" applyFill="1" applyBorder="1" applyAlignment="1" applyProtection="1">
      <protection locked="0"/>
    </xf>
    <xf numFmtId="49" fontId="1" fillId="0" borderId="56" xfId="0" applyNumberFormat="1" applyFont="1" applyBorder="1" applyAlignment="1" applyProtection="1">
      <protection locked="0"/>
    </xf>
    <xf numFmtId="49" fontId="1" fillId="0" borderId="0" xfId="0" applyNumberFormat="1" applyFont="1" applyAlignment="1" applyProtection="1">
      <protection locked="0"/>
    </xf>
    <xf numFmtId="49" fontId="1" fillId="0" borderId="0" xfId="0" applyNumberFormat="1" applyFont="1" applyFill="1" applyBorder="1" applyAlignment="1" applyProtection="1">
      <protection locked="0"/>
    </xf>
    <xf numFmtId="49" fontId="1" fillId="0" borderId="0" xfId="0" applyNumberFormat="1" applyFont="1" applyFill="1" applyBorder="1" applyAlignment="1" applyProtection="1">
      <alignment vertical="center" wrapText="1"/>
    </xf>
    <xf numFmtId="49" fontId="1" fillId="0" borderId="3" xfId="0" applyNumberFormat="1" applyFont="1" applyBorder="1" applyAlignment="1" applyProtection="1">
      <alignment horizontal="left"/>
      <protection locked="0"/>
    </xf>
    <xf numFmtId="49" fontId="1" fillId="0" borderId="3" xfId="0" applyNumberFormat="1" applyFont="1" applyFill="1" applyBorder="1" applyAlignment="1" applyProtection="1">
      <alignment horizontal="center" vertical="center" wrapText="1"/>
      <protection locked="0"/>
    </xf>
    <xf numFmtId="0" fontId="1" fillId="0" borderId="21" xfId="0" applyFont="1" applyBorder="1" applyAlignment="1" applyProtection="1">
      <alignment horizontal="left" vertical="center" wrapText="1"/>
    </xf>
    <xf numFmtId="0" fontId="1" fillId="0" borderId="0" xfId="0" applyFont="1" applyAlignment="1" applyProtection="1">
      <alignment vertical="center"/>
    </xf>
    <xf numFmtId="0" fontId="1" fillId="0" borderId="21"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pplyProtection="1">
      <alignment wrapText="1"/>
      <protection locked="0"/>
    </xf>
    <xf numFmtId="49" fontId="1" fillId="0" borderId="3" xfId="0" applyNumberFormat="1" applyFont="1" applyFill="1" applyBorder="1" applyAlignment="1" applyProtection="1">
      <alignment vertical="center" wrapText="1"/>
      <protection locked="0"/>
    </xf>
    <xf numFmtId="0" fontId="1" fillId="0" borderId="21" xfId="0" applyFont="1" applyBorder="1" applyAlignment="1" applyProtection="1">
      <alignment vertical="center" wrapText="1"/>
      <protection locked="0"/>
    </xf>
    <xf numFmtId="0" fontId="1" fillId="0" borderId="0" xfId="0" applyFont="1" applyFill="1" applyBorder="1" applyAlignment="1">
      <alignment horizontal="left" vertical="center" wrapText="1"/>
    </xf>
    <xf numFmtId="49" fontId="1" fillId="0" borderId="3" xfId="0" applyNumberFormat="1" applyFont="1" applyFill="1" applyBorder="1" applyAlignment="1" applyProtection="1">
      <protection locked="0"/>
    </xf>
    <xf numFmtId="0" fontId="1" fillId="0" borderId="21" xfId="0" applyFont="1" applyBorder="1" applyAlignment="1" applyProtection="1">
      <protection locked="0"/>
    </xf>
    <xf numFmtId="49" fontId="1" fillId="0" borderId="34" xfId="0" applyNumberFormat="1" applyFont="1" applyFill="1" applyBorder="1" applyAlignment="1" applyProtection="1">
      <alignment vertical="center" wrapText="1"/>
      <protection locked="0"/>
    </xf>
    <xf numFmtId="0" fontId="1" fillId="0" borderId="22" xfId="0" applyFont="1" applyBorder="1" applyAlignment="1" applyProtection="1">
      <alignment vertical="center" wrapText="1"/>
      <protection locked="0"/>
    </xf>
    <xf numFmtId="0" fontId="1" fillId="0" borderId="0" xfId="0" applyFont="1" applyBorder="1" applyAlignment="1" applyProtection="1">
      <protection locked="0"/>
    </xf>
    <xf numFmtId="0" fontId="0" fillId="0" borderId="29" xfId="0" applyBorder="1" applyAlignment="1" applyProtection="1">
      <alignment horizontal="center" vertical="center"/>
    </xf>
    <xf numFmtId="0" fontId="0" fillId="0" borderId="27" xfId="0" applyBorder="1" applyAlignment="1" applyProtection="1">
      <alignment horizontal="center" vertical="center"/>
    </xf>
    <xf numFmtId="0" fontId="0" fillId="0" borderId="26" xfId="0" applyBorder="1" applyAlignment="1" applyProtection="1">
      <alignment horizontal="center" vertical="center"/>
    </xf>
    <xf numFmtId="0" fontId="0" fillId="0" borderId="29" xfId="0" quotePrefix="1" applyBorder="1" applyAlignment="1" applyProtection="1">
      <alignment vertical="center" wrapText="1"/>
    </xf>
    <xf numFmtId="0" fontId="0" fillId="0" borderId="27" xfId="0" quotePrefix="1" applyBorder="1" applyAlignment="1" applyProtection="1">
      <alignment vertical="center" wrapText="1"/>
    </xf>
    <xf numFmtId="0" fontId="0" fillId="0" borderId="26" xfId="0" quotePrefix="1" applyBorder="1" applyAlignment="1" applyProtection="1">
      <alignment vertical="center" wrapText="1"/>
    </xf>
    <xf numFmtId="0" fontId="0" fillId="0" borderId="68" xfId="0" quotePrefix="1" applyBorder="1" applyAlignment="1" applyProtection="1">
      <alignment horizontal="center" vertical="center" wrapText="1"/>
    </xf>
    <xf numFmtId="0" fontId="0" fillId="0" borderId="69" xfId="0" quotePrefix="1" applyBorder="1" applyAlignment="1" applyProtection="1">
      <alignment horizontal="center" vertical="center" wrapText="1"/>
    </xf>
    <xf numFmtId="0" fontId="0" fillId="0" borderId="44" xfId="0" quotePrefix="1" applyBorder="1" applyAlignment="1" applyProtection="1">
      <alignment horizontal="center" vertical="center" wrapText="1"/>
    </xf>
    <xf numFmtId="0" fontId="0" fillId="0" borderId="29"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29" xfId="0" applyBorder="1" applyAlignment="1" applyProtection="1">
      <alignment horizontal="center" vertical="center" wrapText="1"/>
    </xf>
    <xf numFmtId="0" fontId="0" fillId="0" borderId="27" xfId="0" applyBorder="1" applyAlignment="1" applyProtection="1">
      <alignment horizontal="center" vertical="center" wrapText="1"/>
    </xf>
    <xf numFmtId="0" fontId="0" fillId="0" borderId="26" xfId="0" applyBorder="1" applyAlignment="1" applyProtection="1">
      <alignment horizontal="center" vertical="center" wrapText="1"/>
    </xf>
    <xf numFmtId="0" fontId="0" fillId="0" borderId="29"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10" borderId="9" xfId="0" applyFill="1" applyBorder="1" applyAlignment="1" applyProtection="1">
      <alignment horizontal="center" vertical="center"/>
    </xf>
    <xf numFmtId="0" fontId="0" fillId="10" borderId="29" xfId="0" applyFill="1" applyBorder="1" applyAlignment="1" applyProtection="1">
      <alignment horizontal="center" vertical="center"/>
    </xf>
    <xf numFmtId="0" fontId="0" fillId="10" borderId="11" xfId="0" applyFill="1" applyBorder="1" applyAlignment="1" applyProtection="1">
      <alignment horizontal="center" vertical="center"/>
    </xf>
    <xf numFmtId="0" fontId="0" fillId="10" borderId="17" xfId="0" applyFill="1" applyBorder="1" applyAlignment="1" applyProtection="1">
      <alignment horizontal="center" vertical="center"/>
    </xf>
    <xf numFmtId="0" fontId="0" fillId="10" borderId="18" xfId="0" applyFill="1" applyBorder="1" applyAlignment="1" applyProtection="1">
      <alignment horizontal="center" vertical="center"/>
    </xf>
    <xf numFmtId="0" fontId="0" fillId="10" borderId="27" xfId="0" applyFill="1" applyBorder="1" applyAlignment="1" applyProtection="1">
      <alignment horizontal="center" vertical="center"/>
    </xf>
    <xf numFmtId="0" fontId="0" fillId="10" borderId="17" xfId="0" applyFill="1" applyBorder="1" applyAlignment="1" applyProtection="1">
      <alignment horizontal="center" vertical="center" wrapText="1"/>
    </xf>
    <xf numFmtId="0" fontId="0" fillId="10" borderId="18" xfId="0" applyFill="1" applyBorder="1" applyAlignment="1" applyProtection="1">
      <alignment horizontal="center" vertical="center" wrapText="1"/>
    </xf>
    <xf numFmtId="0" fontId="0" fillId="10" borderId="14" xfId="0" applyFill="1" applyBorder="1" applyAlignment="1" applyProtection="1">
      <alignment horizontal="center" vertical="center" wrapText="1"/>
    </xf>
    <xf numFmtId="0" fontId="0" fillId="10" borderId="15" xfId="0" applyFill="1" applyBorder="1" applyAlignment="1" applyProtection="1">
      <alignment horizontal="center" vertical="center" wrapText="1"/>
    </xf>
    <xf numFmtId="0" fontId="0" fillId="10" borderId="16" xfId="0" applyFill="1" applyBorder="1" applyAlignment="1" applyProtection="1">
      <alignment horizontal="center" vertical="center" wrapText="1"/>
    </xf>
    <xf numFmtId="0" fontId="0" fillId="10" borderId="9" xfId="0" applyFill="1" applyBorder="1" applyAlignment="1" applyProtection="1">
      <alignment vertical="center" wrapText="1"/>
    </xf>
    <xf numFmtId="0" fontId="0" fillId="10" borderId="11" xfId="0" applyFill="1" applyBorder="1" applyAlignment="1" applyProtection="1">
      <alignment vertical="center" wrapText="1"/>
    </xf>
    <xf numFmtId="0" fontId="0" fillId="2" borderId="17" xfId="0" applyFill="1" applyBorder="1" applyAlignment="1" applyProtection="1">
      <alignment horizontal="center" vertical="center"/>
    </xf>
    <xf numFmtId="0" fontId="0" fillId="2" borderId="18" xfId="0" applyFill="1" applyBorder="1" applyAlignment="1" applyProtection="1">
      <alignment horizontal="center" vertical="center"/>
    </xf>
    <xf numFmtId="0" fontId="0" fillId="10" borderId="9" xfId="0" applyFill="1" applyBorder="1" applyAlignment="1" applyProtection="1">
      <alignment horizontal="center" vertical="center" wrapText="1"/>
    </xf>
    <xf numFmtId="0" fontId="0" fillId="10" borderId="11" xfId="0" applyFill="1" applyBorder="1" applyAlignment="1" applyProtection="1">
      <alignment horizontal="center" vertical="center" wrapText="1"/>
    </xf>
    <xf numFmtId="0" fontId="0" fillId="0" borderId="14" xfId="0" applyFill="1" applyBorder="1" applyAlignment="1" applyProtection="1">
      <alignment horizontal="center" vertical="center" wrapText="1"/>
    </xf>
    <xf numFmtId="0" fontId="0" fillId="0" borderId="15" xfId="0" applyFill="1" applyBorder="1" applyAlignment="1" applyProtection="1">
      <alignment horizontal="center" vertical="center" wrapText="1"/>
    </xf>
    <xf numFmtId="0" fontId="0" fillId="0" borderId="16" xfId="0"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0" fontId="7" fillId="0" borderId="25" xfId="0" applyFont="1" applyFill="1" applyBorder="1" applyAlignment="1" applyProtection="1">
      <alignment horizontal="center" vertical="center" wrapText="1"/>
    </xf>
    <xf numFmtId="49" fontId="10" fillId="9" borderId="17" xfId="0" applyNumberFormat="1" applyFont="1" applyFill="1" applyBorder="1" applyAlignment="1" applyProtection="1">
      <alignment horizontal="center" vertical="center" wrapText="1"/>
    </xf>
    <xf numFmtId="49" fontId="10" fillId="9" borderId="18" xfId="0" applyNumberFormat="1" applyFont="1" applyFill="1" applyBorder="1" applyAlignment="1" applyProtection="1">
      <alignment horizontal="center" vertical="center" wrapText="1"/>
    </xf>
    <xf numFmtId="0" fontId="7" fillId="9" borderId="14" xfId="0" applyFont="1" applyFill="1" applyBorder="1" applyAlignment="1" applyProtection="1">
      <alignment horizontal="center" vertical="center" wrapText="1"/>
    </xf>
    <xf numFmtId="0" fontId="7" fillId="9" borderId="16" xfId="0" applyFont="1" applyFill="1" applyBorder="1" applyAlignment="1" applyProtection="1">
      <alignment horizontal="center" vertical="center" wrapText="1"/>
    </xf>
    <xf numFmtId="0" fontId="7" fillId="9" borderId="15" xfId="0" applyFont="1" applyFill="1" applyBorder="1" applyAlignment="1" applyProtection="1">
      <alignment horizontal="center" vertical="center" wrapText="1"/>
    </xf>
    <xf numFmtId="49" fontId="10" fillId="9" borderId="24" xfId="0" applyNumberFormat="1" applyFont="1" applyFill="1" applyBorder="1" applyAlignment="1" applyProtection="1">
      <alignment horizontal="center" vertical="center" wrapText="1"/>
    </xf>
    <xf numFmtId="49" fontId="10" fillId="9" borderId="25" xfId="0" applyNumberFormat="1" applyFont="1" applyFill="1" applyBorder="1" applyAlignment="1" applyProtection="1">
      <alignment horizontal="center" vertical="center" wrapText="1"/>
    </xf>
    <xf numFmtId="49" fontId="10" fillId="0" borderId="17" xfId="0" applyNumberFormat="1" applyFont="1" applyBorder="1" applyAlignment="1" applyProtection="1">
      <alignment horizontal="center" vertical="center"/>
    </xf>
    <xf numFmtId="49" fontId="10" fillId="0" borderId="27" xfId="0" applyNumberFormat="1" applyFont="1" applyBorder="1" applyAlignment="1" applyProtection="1">
      <alignment horizontal="center" vertical="center"/>
    </xf>
    <xf numFmtId="49" fontId="10" fillId="0" borderId="18" xfId="0" applyNumberFormat="1" applyFont="1" applyBorder="1" applyAlignment="1" applyProtection="1">
      <alignment horizontal="center" vertical="center"/>
    </xf>
    <xf numFmtId="0" fontId="25" fillId="5" borderId="14" xfId="0" applyFont="1" applyFill="1" applyBorder="1" applyAlignment="1">
      <alignment horizontal="center" vertical="center" wrapText="1"/>
    </xf>
    <xf numFmtId="0" fontId="25" fillId="5" borderId="15" xfId="0" applyFont="1" applyFill="1" applyBorder="1" applyAlignment="1">
      <alignment horizontal="center" vertical="center" wrapText="1"/>
    </xf>
    <xf numFmtId="49" fontId="14" fillId="9" borderId="14" xfId="0" applyNumberFormat="1" applyFont="1" applyFill="1" applyBorder="1" applyAlignment="1" applyProtection="1">
      <alignment horizontal="center" vertical="center"/>
    </xf>
    <xf numFmtId="49" fontId="14" fillId="9" borderId="15" xfId="0" applyNumberFormat="1" applyFont="1" applyFill="1" applyBorder="1" applyAlignment="1" applyProtection="1">
      <alignment horizontal="center" vertical="center"/>
    </xf>
    <xf numFmtId="49" fontId="14" fillId="9" borderId="16" xfId="0" applyNumberFormat="1" applyFont="1" applyFill="1" applyBorder="1" applyAlignment="1" applyProtection="1">
      <alignment horizontal="center" vertical="center"/>
    </xf>
    <xf numFmtId="0" fontId="17" fillId="18" borderId="43" xfId="0" applyFont="1" applyFill="1" applyBorder="1" applyAlignment="1">
      <alignment horizontal="center" vertical="center" wrapText="1"/>
    </xf>
    <xf numFmtId="0" fontId="17" fillId="18" borderId="46" xfId="0" applyFont="1" applyFill="1" applyBorder="1" applyAlignment="1">
      <alignment horizontal="center" vertical="center" wrapText="1"/>
    </xf>
    <xf numFmtId="0" fontId="17" fillId="18" borderId="24" xfId="0" applyFont="1" applyFill="1" applyBorder="1" applyAlignment="1">
      <alignment horizontal="center" vertical="center" wrapText="1"/>
    </xf>
  </cellXfs>
  <cellStyles count="1">
    <cellStyle name="Normal" xfId="0" builtinId="0"/>
  </cellStyles>
  <dxfs count="1767">
    <dxf>
      <font>
        <b val="0"/>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protection locked="0" hidden="0"/>
    </dxf>
    <dxf>
      <font>
        <sz val="9"/>
        <name val="Arial"/>
        <family val="2"/>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indexed="64"/>
        </left>
        <right style="medium">
          <color indexed="64"/>
        </right>
        <top style="medium">
          <color indexed="64"/>
        </top>
        <bottom/>
      </border>
      <protection locked="1" hidden="0"/>
    </dxf>
    <dxf>
      <font>
        <sz val="9"/>
        <name val="Arial"/>
        <family val="2"/>
        <scheme val="none"/>
      </font>
      <fill>
        <patternFill patternType="solid">
          <fgColor indexed="64"/>
          <bgColor theme="0" tint="-4.9989318521683403E-2"/>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9"/>
        <color theme="1"/>
        <name val="Arial"/>
        <family val="2"/>
        <scheme val="none"/>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9"/>
        <color theme="1"/>
        <name val="Arial"/>
        <family val="2"/>
        <scheme val="none"/>
      </font>
      <numFmt numFmtId="30" formatCode="@"/>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theme="1"/>
        <name val="Arial"/>
        <family val="2"/>
        <scheme val="none"/>
      </font>
      <alignment horizontal="general" vertical="bottom" textRotation="0" wrapText="0" indent="0" justifyLastLine="0" shrinkToFit="0" readingOrder="0"/>
      <protection locked="1" hidden="0"/>
    </dxf>
    <dxf>
      <font>
        <b val="0"/>
        <i val="0"/>
        <strike val="0"/>
        <condense val="0"/>
        <extend val="0"/>
        <outline val="0"/>
        <shadow val="0"/>
        <u val="none"/>
        <vertAlign val="baseline"/>
        <sz val="9"/>
        <color theme="1"/>
        <name val="Arial"/>
        <family val="2"/>
        <scheme val="none"/>
      </font>
      <numFmt numFmtId="30" formatCode="@"/>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Arial"/>
        <family val="2"/>
        <scheme val="none"/>
      </font>
      <numFmt numFmtId="30" formatCode="@"/>
      <alignment horizontal="general" vertical="bottom" textRotation="0" wrapText="0" indent="0" justifyLastLine="0" shrinkToFit="0" readingOrder="0"/>
      <protection locked="0" hidden="0"/>
    </dxf>
    <dxf>
      <font>
        <b val="0"/>
        <i val="0"/>
        <strike val="0"/>
        <condense val="0"/>
        <extend val="0"/>
        <outline val="0"/>
        <shadow val="0"/>
        <u val="none"/>
        <vertAlign val="baseline"/>
        <sz val="9"/>
        <color theme="1"/>
        <name val="Arial"/>
        <family val="2"/>
        <scheme val="none"/>
      </font>
      <numFmt numFmtId="30" formatCode="@"/>
      <alignment horizontal="general" vertical="bottom" textRotation="0" wrapText="0" indent="0" justifyLastLine="0" shrinkToFit="0" readingOrder="0"/>
      <protection locked="0" hidden="0"/>
    </dxf>
    <dxf>
      <border outline="0">
        <top style="medium">
          <color indexed="64"/>
        </top>
      </border>
    </dxf>
    <dxf>
      <font>
        <b val="0"/>
        <i val="0"/>
        <strike val="0"/>
        <condense val="0"/>
        <extend val="0"/>
        <outline val="0"/>
        <shadow val="0"/>
        <u val="none"/>
        <vertAlign val="baseline"/>
        <sz val="9"/>
        <color theme="1"/>
        <name val="Arial"/>
        <family val="2"/>
        <scheme val="none"/>
      </font>
      <alignment horizontal="general" vertical="bottom" textRotation="0" wrapText="0" indent="0" justifyLastLine="0" shrinkToFit="0" readingOrder="0"/>
      <protection locked="0" hidden="0"/>
    </dxf>
    <dxf>
      <font>
        <b val="0"/>
        <i val="0"/>
        <strike val="0"/>
        <condense val="0"/>
        <extend val="0"/>
        <outline val="0"/>
        <shadow val="0"/>
        <u val="none"/>
        <vertAlign val="baseline"/>
        <sz val="9"/>
        <color theme="1"/>
        <name val="Arial"/>
        <family val="2"/>
        <scheme val="none"/>
      </font>
      <numFmt numFmtId="30" formatCode="@"/>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Arial"/>
        <family val="2"/>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right/>
        <top style="thin">
          <color indexed="64"/>
        </top>
        <bottom style="thin">
          <color indexed="64"/>
        </bottom>
      </border>
      <protection locked="0" hidden="0"/>
    </dxf>
    <dxf>
      <border outline="0">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general" vertical="center" textRotation="0" wrapText="1" indent="0" justifyLastLine="0" shrinkToFit="0" readingOrder="0"/>
      <protection locked="0" hidden="0"/>
    </dxf>
    <dxf>
      <font>
        <b/>
        <i val="0"/>
        <strike val="0"/>
        <condense val="0"/>
        <extend val="0"/>
        <outline val="0"/>
        <shadow val="0"/>
        <u val="none"/>
        <vertAlign val="baseline"/>
        <sz val="9"/>
        <color theme="1"/>
        <name val="Arial"/>
        <family val="2"/>
        <scheme val="none"/>
      </font>
      <numFmt numFmtId="30" formatCode="@"/>
      <alignment horizontal="center" vertical="bottom" textRotation="0" wrapText="0" indent="0" justifyLastLine="0" shrinkToFit="0" readingOrder="0"/>
      <protection locked="0" hidden="0"/>
    </dxf>
    <dxf>
      <font>
        <b val="0"/>
        <i val="0"/>
        <strike val="0"/>
        <condense val="0"/>
        <extend val="0"/>
        <outline val="0"/>
        <shadow val="0"/>
        <u val="none"/>
        <vertAlign val="baseline"/>
        <sz val="9"/>
        <color theme="1"/>
        <name val="Arial"/>
        <family val="2"/>
        <scheme val="none"/>
      </font>
      <numFmt numFmtId="30" formatCode="@"/>
      <alignment horizontal="left" vertical="bottom" textRotation="0" wrapText="0" indent="0" justifyLastLine="0" shrinkToFit="0" readingOrder="0"/>
      <border diagonalUp="0" diagonalDown="0">
        <left/>
        <right/>
        <top style="thin">
          <color indexed="64"/>
        </top>
        <bottom style="thin">
          <color indexed="64"/>
        </bottom>
        <vertical/>
        <horizontal/>
      </border>
      <protection locked="0" hidden="0"/>
    </dxf>
    <dxf>
      <border outline="0">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protection locked="0" hidden="0"/>
    </dxf>
    <dxf>
      <font>
        <b/>
        <i val="0"/>
        <strike val="0"/>
        <condense val="0"/>
        <extend val="0"/>
        <outline val="0"/>
        <shadow val="0"/>
        <u val="none"/>
        <vertAlign val="baseline"/>
        <sz val="9"/>
        <color theme="1"/>
        <name val="Arial"/>
        <family val="2"/>
        <scheme val="none"/>
      </font>
      <numFmt numFmtId="30" formatCode="@"/>
      <alignment horizontal="center" vertical="bottom" textRotation="0" wrapText="0" indent="0" justifyLastLine="0" shrinkToFit="0" readingOrder="0"/>
      <protection locked="0" hidden="0"/>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6464"/>
        </patternFill>
      </fill>
    </dxf>
    <dxf>
      <fill>
        <patternFill>
          <bgColor rgb="FFFF6464"/>
        </patternFill>
      </fill>
    </dxf>
    <dxf>
      <fill>
        <patternFill>
          <bgColor rgb="FFFA6464"/>
        </patternFill>
      </fill>
    </dxf>
    <dxf>
      <fill>
        <patternFill>
          <bgColor theme="4" tint="0.79998168889431442"/>
        </patternFill>
      </fill>
    </dxf>
    <dxf>
      <fill>
        <patternFill>
          <bgColor theme="6" tint="0.59996337778862885"/>
        </patternFill>
      </fill>
    </dxf>
    <dxf>
      <fill>
        <patternFill>
          <bgColor theme="6" tint="0.59996337778862885"/>
        </patternFill>
      </fill>
    </dxf>
    <dxf>
      <fill>
        <patternFill>
          <bgColor rgb="FFFFD347"/>
        </patternFill>
      </fill>
    </dxf>
    <dxf>
      <fill>
        <patternFill>
          <bgColor theme="8" tint="0.79998168889431442"/>
        </patternFill>
      </fill>
    </dxf>
    <dxf>
      <fill>
        <patternFill>
          <bgColor rgb="FFFF6464"/>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E8D918"/>
        </patternFill>
      </fill>
    </dxf>
    <dxf>
      <fill>
        <patternFill>
          <bgColor theme="7"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rgb="FF92D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660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660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660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660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660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660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660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660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660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660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5050"/>
        </patternFill>
      </fill>
    </dxf>
    <dxf>
      <fill>
        <patternFill>
          <bgColor theme="6" tint="0.59996337778862885"/>
        </patternFill>
      </fill>
    </dxf>
    <dxf>
      <fill>
        <patternFill>
          <bgColor rgb="FFFF660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E8D918"/>
        </patternFill>
      </fill>
    </dxf>
    <dxf>
      <fill>
        <patternFill>
          <bgColor theme="7"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E8D918"/>
        </patternFill>
      </fill>
    </dxf>
    <dxf>
      <fill>
        <patternFill>
          <bgColor theme="7"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E8D918"/>
        </patternFill>
      </fill>
    </dxf>
    <dxf>
      <fill>
        <patternFill>
          <bgColor theme="7"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79998168889431442"/>
        </patternFill>
      </fill>
    </dxf>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4B98C"/>
        </patternFill>
      </fill>
    </dxf>
    <dxf>
      <fill>
        <patternFill>
          <bgColor rgb="FFFFD44B"/>
        </patternFill>
      </fill>
    </dxf>
    <dxf>
      <fill>
        <patternFill>
          <bgColor theme="6" tint="0.59996337778862885"/>
        </patternFill>
      </fill>
    </dxf>
    <dxf>
      <fill>
        <patternFill>
          <bgColor rgb="FFFFCB25"/>
        </patternFill>
      </fill>
    </dxf>
    <dxf>
      <fill>
        <patternFill>
          <bgColor theme="8" tint="0.79998168889431442"/>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E8D918"/>
        </patternFill>
      </fill>
    </dxf>
    <dxf>
      <fill>
        <patternFill>
          <bgColor theme="7"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E8D918"/>
        </patternFill>
      </fill>
    </dxf>
    <dxf>
      <fill>
        <patternFill>
          <bgColor theme="7"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FFC000"/>
        </patternFill>
      </fill>
    </dxf>
    <dxf>
      <fill>
        <patternFill>
          <bgColor rgb="FFFF1919"/>
        </patternFill>
      </fill>
    </dxf>
    <dxf>
      <fill>
        <patternFill>
          <bgColor rgb="FF92D050"/>
        </patternFill>
      </fill>
    </dxf>
    <dxf>
      <fill>
        <patternFill>
          <bgColor rgb="FFE8D918"/>
        </patternFill>
      </fill>
    </dxf>
    <dxf>
      <fill>
        <patternFill>
          <bgColor theme="7" tint="0.59996337778862885"/>
        </patternFill>
      </fill>
    </dxf>
    <dxf>
      <fill>
        <patternFill>
          <bgColor rgb="FFFF0000"/>
        </patternFill>
      </fill>
    </dxf>
    <dxf>
      <fill>
        <patternFill>
          <bgColor rgb="FFFF0000"/>
        </patternFill>
      </fill>
    </dxf>
    <dxf>
      <fill>
        <patternFill>
          <bgColor theme="6" tint="0.59996337778862885"/>
        </patternFill>
      </fill>
    </dxf>
    <dxf>
      <fill>
        <patternFill>
          <bgColor rgb="FF92D050"/>
        </patternFill>
      </fill>
    </dxf>
    <dxf>
      <fill>
        <patternFill>
          <bgColor rgb="FFFF0000"/>
        </patternFill>
      </fill>
    </dxf>
    <dxf>
      <fill>
        <patternFill>
          <bgColor theme="3" tint="0.79998168889431442"/>
        </patternFill>
      </fill>
    </dxf>
    <dxf>
      <fill>
        <patternFill>
          <bgColor rgb="FFE8D918"/>
        </patternFill>
      </fill>
    </dxf>
    <dxf>
      <fill>
        <patternFill>
          <bgColor theme="7" tint="0.59996337778862885"/>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theme="6" tint="0.59996337778862885"/>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theme="6" tint="0.59996337778862885"/>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theme="6" tint="0.59996337778862885"/>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theme="6" tint="0.59996337778862885"/>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theme="6" tint="0.59996337778862885"/>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theme="6" tint="0.59996337778862885"/>
        </patternFill>
      </fill>
    </dxf>
    <dxf>
      <fill>
        <patternFill>
          <bgColor rgb="FFFF5050"/>
        </patternFill>
      </fill>
    </dxf>
    <dxf>
      <fill>
        <patternFill>
          <bgColor rgb="FFFF5050"/>
        </patternFill>
      </fill>
    </dxf>
    <dxf>
      <fill>
        <patternFill>
          <bgColor theme="6" tint="0.59996337778862885"/>
        </patternFill>
      </fill>
    </dxf>
    <dxf>
      <fill>
        <patternFill>
          <bgColor rgb="FFFF5050"/>
        </patternFill>
      </fill>
    </dxf>
    <dxf>
      <fill>
        <patternFill>
          <bgColor rgb="FFFF5050"/>
        </patternFill>
      </fill>
    </dxf>
    <dxf>
      <fill>
        <patternFill>
          <bgColor rgb="FFFF5050"/>
        </patternFill>
      </fill>
    </dxf>
    <dxf>
      <fill>
        <patternFill>
          <bgColor theme="6" tint="0.59996337778862885"/>
        </patternFill>
      </fill>
    </dxf>
    <dxf>
      <fill>
        <patternFill>
          <bgColor theme="6" tint="0.59996337778862885"/>
        </patternFill>
      </fill>
    </dxf>
    <dxf>
      <fill>
        <patternFill>
          <bgColor rgb="FFFF5050"/>
        </patternFill>
      </fill>
    </dxf>
    <dxf>
      <fill>
        <patternFill>
          <bgColor rgb="FFFF5050"/>
        </patternFill>
      </fill>
    </dxf>
  </dxfs>
  <tableStyles count="0" defaultTableStyle="TableStyleMedium2" defaultPivotStyle="PivotStyleMedium9"/>
  <colors>
    <mruColors>
      <color rgb="FFD7FD77"/>
      <color rgb="FF00FF00"/>
      <color rgb="FFFFFF99"/>
      <color rgb="FFFFFF66"/>
      <color rgb="FFFF5050"/>
      <color rgb="FFFF6600"/>
      <color rgb="FF89D8FF"/>
      <color rgb="FF5BC8FF"/>
      <color rgb="FFFFD44B"/>
      <color rgb="FFFA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9</xdr:col>
      <xdr:colOff>438977</xdr:colOff>
      <xdr:row>62</xdr:row>
      <xdr:rowOff>153485</xdr:rowOff>
    </xdr:to>
    <xdr:pic>
      <xdr:nvPicPr>
        <xdr:cNvPr id="2" name="Picture 1">
          <a:extLst>
            <a:ext uri="{FF2B5EF4-FFF2-40B4-BE49-F238E27FC236}">
              <a16:creationId xmlns:a16="http://schemas.microsoft.com/office/drawing/2014/main" id="{2C1917AB-1387-4238-B1DC-CA9BB1D9A90D}"/>
            </a:ext>
          </a:extLst>
        </xdr:cNvPr>
        <xdr:cNvPicPr>
          <a:picLocks noChangeAspect="1"/>
        </xdr:cNvPicPr>
      </xdr:nvPicPr>
      <xdr:blipFill>
        <a:blip xmlns:r="http://schemas.openxmlformats.org/officeDocument/2006/relationships" r:embed="rId1"/>
        <a:stretch>
          <a:fillRect/>
        </a:stretch>
      </xdr:blipFill>
      <xdr:spPr>
        <a:xfrm>
          <a:off x="0" y="2857500"/>
          <a:ext cx="5925377" cy="7773485"/>
        </a:xfrm>
        <a:prstGeom prst="rect">
          <a:avLst/>
        </a:prstGeom>
      </xdr:spPr>
    </xdr:pic>
    <xdr:clientData/>
  </xdr:twoCellAnchor>
  <xdr:twoCellAnchor editAs="oneCell">
    <xdr:from>
      <xdr:col>12</xdr:col>
      <xdr:colOff>600075</xdr:colOff>
      <xdr:row>22</xdr:row>
      <xdr:rowOff>19050</xdr:rowOff>
    </xdr:from>
    <xdr:to>
      <xdr:col>22</xdr:col>
      <xdr:colOff>19820</xdr:colOff>
      <xdr:row>52</xdr:row>
      <xdr:rowOff>10321</xdr:rowOff>
    </xdr:to>
    <xdr:pic>
      <xdr:nvPicPr>
        <xdr:cNvPr id="3" name="Picture 2">
          <a:extLst>
            <a:ext uri="{FF2B5EF4-FFF2-40B4-BE49-F238E27FC236}">
              <a16:creationId xmlns:a16="http://schemas.microsoft.com/office/drawing/2014/main" id="{D0C4D16F-669F-4C4A-93B9-26CC7845AB9A}"/>
            </a:ext>
          </a:extLst>
        </xdr:cNvPr>
        <xdr:cNvPicPr>
          <a:picLocks noChangeAspect="1"/>
        </xdr:cNvPicPr>
      </xdr:nvPicPr>
      <xdr:blipFill>
        <a:blip xmlns:r="http://schemas.openxmlformats.org/officeDocument/2006/relationships" r:embed="rId2"/>
        <a:stretch>
          <a:fillRect/>
        </a:stretch>
      </xdr:blipFill>
      <xdr:spPr>
        <a:xfrm>
          <a:off x="7915275" y="2876550"/>
          <a:ext cx="5515745" cy="570627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254BC2-49DF-4E53-B37E-09B658FA1906}" name="Table1" displayName="Table1" ref="A19:A25" totalsRowShown="0" headerRowDxfId="26" dataDxfId="25" headerRowBorderDxfId="23" tableBorderDxfId="24">
  <autoFilter ref="A19:A25" xr:uid="{E0E8447F-AA84-4753-8471-2CA5BA552384}"/>
  <tableColumns count="1">
    <tableColumn id="1" xr3:uid="{8ED7D446-94B5-4A7A-A468-42EAA4258B3F}" name="List options Laborelec" data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F928DE2-213E-4FA2-BAA4-E9DF2CC41EC4}" name="Table3" displayName="Table3" ref="A31:A50" totalsRowShown="0" headerRowDxfId="21" dataDxfId="20" headerRowBorderDxfId="18" tableBorderDxfId="19">
  <autoFilter ref="A31:A50" xr:uid="{7FB0C216-CCEA-4FCE-924D-56A617C2FF23}"/>
  <tableColumns count="1">
    <tableColumn id="1" xr3:uid="{DC85F186-829D-441A-8F47-AED763E93DDE}" name="Legend LBE check" dataDxfId="1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9AAD743-1106-4168-ABD0-F1331769F130}" name="Table2" displayName="Table2" ref="A10:B16" totalsRowShown="0" headerRowDxfId="16" dataDxfId="15" tableBorderDxfId="14">
  <autoFilter ref="A10:B16" xr:uid="{F153037E-6124-41D9-9E49-066ADABAD728}"/>
  <tableColumns count="2">
    <tableColumn id="1" xr3:uid="{590EED5A-4AAF-4A6F-B39E-F7D6F0FA5B02}" name="List options" dataDxfId="13"/>
    <tableColumn id="2" xr3:uid="{3D1E1F69-24E3-485E-B845-7B4206DAAA36}" name="List options 2" dataDxfId="1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2FB594D-C2B8-46C0-A72E-77AFDADFA0EC}" name="Table4" displayName="Table4" ref="A3:A7" totalsRowShown="0" headerRowDxfId="11" dataDxfId="10">
  <autoFilter ref="A3:A7" xr:uid="{1B4692A1-8A1A-4454-8985-D73324796102}"/>
  <tableColumns count="1">
    <tableColumn id="1" xr3:uid="{3E07B004-7F2B-4136-AAEA-302E1C79F107}" name="Documents " dataDxfId="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287AB65-E9B1-425B-B0AA-E914204D9EFF}" name="Table6" displayName="Table6" ref="C13:C24" totalsRowShown="0" headerRowDxfId="8" dataDxfId="7">
  <autoFilter ref="C13:C24" xr:uid="{719F7320-2519-4098-80B2-A30F64F9FC35}"/>
  <tableColumns count="1">
    <tableColumn id="1" xr3:uid="{9F7C2620-0C25-4B08-BAA2-690E0AD6EC48}" name="Data" dataDxfId="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410679-71D1-4E01-89FB-9F0DDCB7132E}" name="Table5" displayName="Table5" ref="C4:C9" totalsRowShown="0" headerRowDxfId="5" dataDxfId="4">
  <autoFilter ref="C4:C9" xr:uid="{61C03C08-608D-4724-A18D-27A05360EBDF}"/>
  <tableColumns count="1">
    <tableColumn id="1" xr3:uid="{0F3559B0-2507-417A-9716-3BC8A416A3F8}" name="Type of documents to deliver" dataDxfId="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331FB7F-F826-4D99-87AB-C88BC99C47D3}" name="Table7" displayName="Table7" ref="E3:E10" totalsRowShown="0" headerRowDxfId="2" dataDxfId="1">
  <autoFilter ref="E3:E10" xr:uid="{B4812E00-2373-4FD2-B6F9-C065446C33B7}"/>
  <tableColumns count="1">
    <tableColumn id="1" xr3:uid="{555300DD-612F-40DD-B575-55EBFD9C1FF7}" name="List for Manuf"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6.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7B90F-9A1E-441A-8586-162A8E1FDED5}">
  <dimension ref="A2:N20"/>
  <sheetViews>
    <sheetView workbookViewId="0">
      <selection activeCell="L26" sqref="L26"/>
    </sheetView>
  </sheetViews>
  <sheetFormatPr defaultRowHeight="14.45"/>
  <sheetData>
    <row r="2" spans="1:2">
      <c r="A2" t="s">
        <v>0</v>
      </c>
    </row>
    <row r="4" spans="1:2">
      <c r="A4" t="s">
        <v>1</v>
      </c>
    </row>
    <row r="6" spans="1:2">
      <c r="A6" t="s">
        <v>2</v>
      </c>
    </row>
    <row r="8" spans="1:2">
      <c r="A8" t="s">
        <v>3</v>
      </c>
    </row>
    <row r="9" spans="1:2">
      <c r="B9" t="s">
        <v>4</v>
      </c>
    </row>
    <row r="10" spans="1:2">
      <c r="B10" t="s">
        <v>5</v>
      </c>
    </row>
    <row r="11" spans="1:2">
      <c r="B11" t="s">
        <v>6</v>
      </c>
    </row>
    <row r="12" spans="1:2">
      <c r="B12" t="s">
        <v>7</v>
      </c>
    </row>
    <row r="13" spans="1:2">
      <c r="B13" t="s">
        <v>8</v>
      </c>
    </row>
    <row r="15" spans="1:2">
      <c r="A15" t="s">
        <v>9</v>
      </c>
    </row>
    <row r="17" spans="1:14">
      <c r="A17" t="s">
        <v>10</v>
      </c>
    </row>
    <row r="20" spans="1:14">
      <c r="A20" s="204" t="s">
        <v>11</v>
      </c>
      <c r="N20" s="204" t="s">
        <v>12</v>
      </c>
    </row>
  </sheetData>
  <sheetProtection algorithmName="SHA-512" hashValue="dSUT1+MeJFJqhzQGUzcaqSLFSuw9bffdxm4KbOT+kra+mvup9dPHRccocK7TeP4PaJ4dviTcDqRTSAkwEEbXKw==" saltValue="4aftra/qrGzf3MV8bLLAv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18D02-2568-4B47-836B-73A74252A4C9}">
  <sheetPr>
    <pageSetUpPr fitToPage="1"/>
  </sheetPr>
  <dimension ref="A1:O64"/>
  <sheetViews>
    <sheetView showGridLines="0" tabSelected="1" topLeftCell="C19" zoomScale="90" zoomScaleNormal="90" workbookViewId="0">
      <selection activeCell="M29" sqref="M29"/>
    </sheetView>
  </sheetViews>
  <sheetFormatPr defaultColWidth="8.85546875" defaultRowHeight="14.45" outlineLevelCol="1"/>
  <cols>
    <col min="1" max="1" width="10.5703125" style="134" customWidth="1"/>
    <col min="2" max="2" width="16.140625" style="134" hidden="1" customWidth="1"/>
    <col min="3" max="3" width="79.5703125" style="138" customWidth="1"/>
    <col min="4" max="4" width="14.7109375" style="221" customWidth="1"/>
    <col min="5" max="5" width="16.85546875" style="134" hidden="1" customWidth="1" outlineLevel="1"/>
    <col min="6" max="6" width="11.85546875" style="134" hidden="1" customWidth="1" outlineLevel="1"/>
    <col min="7" max="7" width="14.85546875" style="134" hidden="1" customWidth="1" outlineLevel="1"/>
    <col min="8" max="8" width="12" style="134" hidden="1" customWidth="1" outlineLevel="1"/>
    <col min="9" max="10" width="14.85546875" style="134" hidden="1" customWidth="1" outlineLevel="1"/>
    <col min="11" max="11" width="75.7109375" style="138" customWidth="1" collapsed="1"/>
    <col min="12" max="12" width="35" style="137" customWidth="1" collapsed="1"/>
    <col min="13" max="14" width="25.5703125" style="137" customWidth="1" collapsed="1"/>
    <col min="15" max="15" width="53" style="137" customWidth="1" collapsed="1"/>
    <col min="16" max="16384" width="8.85546875" style="137"/>
  </cols>
  <sheetData>
    <row r="1" spans="1:14">
      <c r="C1" s="255" t="s">
        <v>13</v>
      </c>
      <c r="D1" s="256"/>
      <c r="E1" s="257"/>
      <c r="F1" s="257"/>
      <c r="G1" s="157"/>
      <c r="H1" s="157"/>
      <c r="I1" s="157"/>
      <c r="J1" s="157"/>
      <c r="K1" s="258"/>
    </row>
    <row r="2" spans="1:14">
      <c r="C2" s="259" t="s">
        <v>14</v>
      </c>
      <c r="D2" s="220"/>
      <c r="E2" s="135"/>
      <c r="F2" s="135"/>
      <c r="G2" s="136"/>
      <c r="H2" s="136"/>
      <c r="I2" s="136"/>
      <c r="J2" s="136"/>
      <c r="K2" s="260"/>
    </row>
    <row r="3" spans="1:14" ht="15" thickBot="1">
      <c r="C3" s="261" t="s">
        <v>15</v>
      </c>
      <c r="D3" s="262"/>
      <c r="E3" s="263"/>
      <c r="F3" s="263"/>
      <c r="G3" s="170"/>
      <c r="H3" s="170"/>
      <c r="I3" s="170"/>
      <c r="J3" s="170"/>
      <c r="K3" s="264"/>
    </row>
    <row r="4" spans="1:14" ht="37.9" customHeight="1" thickBot="1">
      <c r="K4" s="231" t="s">
        <v>16</v>
      </c>
    </row>
    <row r="5" spans="1:14" ht="15">
      <c r="C5" s="255" t="s">
        <v>17</v>
      </c>
      <c r="D5" s="265"/>
      <c r="E5" s="157"/>
      <c r="F5" s="157"/>
      <c r="G5" s="157"/>
      <c r="H5" s="157"/>
      <c r="I5" s="157"/>
      <c r="J5" s="157"/>
      <c r="K5" s="258" t="s">
        <v>18</v>
      </c>
    </row>
    <row r="6" spans="1:14">
      <c r="C6" s="259" t="s">
        <v>19</v>
      </c>
      <c r="D6" s="168"/>
      <c r="E6" s="136"/>
      <c r="F6" s="136"/>
      <c r="G6" s="136"/>
      <c r="H6" s="136"/>
      <c r="I6" s="136"/>
      <c r="J6" s="136"/>
      <c r="K6" s="260" t="s">
        <v>20</v>
      </c>
      <c r="L6" s="208" t="str">
        <f>IF($K$5='Used list manuf data fillin'!$A$11,'Used list manuf data fillin'!$A$61,"-")</f>
        <v>-</v>
      </c>
    </row>
    <row r="7" spans="1:14">
      <c r="C7" s="259" t="s">
        <v>21</v>
      </c>
      <c r="D7" s="168"/>
      <c r="E7" s="136"/>
      <c r="F7" s="136"/>
      <c r="G7" s="136"/>
      <c r="H7" s="136"/>
      <c r="I7" s="136"/>
      <c r="J7" s="136"/>
      <c r="K7" s="260" t="s">
        <v>20</v>
      </c>
      <c r="L7" s="208" t="str">
        <f>IF($K$5='Used list manuf data fillin'!$A$11,'Used list manuf data fillin'!$A$61,"-")</f>
        <v>-</v>
      </c>
    </row>
    <row r="8" spans="1:14">
      <c r="C8" s="259" t="s">
        <v>22</v>
      </c>
      <c r="D8" s="168"/>
      <c r="E8" s="136"/>
      <c r="F8" s="136"/>
      <c r="G8" s="136"/>
      <c r="H8" s="136"/>
      <c r="I8" s="136"/>
      <c r="J8" s="136"/>
      <c r="K8" s="260" t="s">
        <v>20</v>
      </c>
      <c r="L8" s="208" t="str">
        <f>IF(K7='Used list manuf data fillin'!A25,'Used list manuf data fillin'!A61,"-")</f>
        <v>-</v>
      </c>
    </row>
    <row r="9" spans="1:14" ht="15" thickBot="1">
      <c r="C9" s="261" t="s">
        <v>23</v>
      </c>
      <c r="D9" s="266"/>
      <c r="E9" s="170"/>
      <c r="F9" s="170"/>
      <c r="G9" s="170"/>
      <c r="H9" s="170"/>
      <c r="I9" s="170"/>
      <c r="J9" s="170"/>
      <c r="K9" s="264" t="s">
        <v>20</v>
      </c>
    </row>
    <row r="10" spans="1:14" ht="15" thickBot="1">
      <c r="C10" s="200"/>
      <c r="D10" s="148"/>
      <c r="E10" s="146"/>
      <c r="F10" s="146"/>
      <c r="G10" s="146"/>
      <c r="H10" s="146"/>
      <c r="I10" s="146"/>
      <c r="J10" s="146"/>
      <c r="K10" s="232"/>
    </row>
    <row r="11" spans="1:14" ht="29.45" thickBot="1">
      <c r="A11" s="574"/>
      <c r="B11" s="574"/>
      <c r="C11" s="576" t="s">
        <v>24</v>
      </c>
      <c r="D11" s="567" t="s">
        <v>25</v>
      </c>
      <c r="E11" s="140" t="s">
        <v>26</v>
      </c>
      <c r="F11" s="578" t="s">
        <v>27</v>
      </c>
      <c r="G11" s="579"/>
      <c r="H11" s="579"/>
      <c r="I11" s="579"/>
      <c r="J11" s="580"/>
      <c r="K11" s="572" t="s">
        <v>28</v>
      </c>
      <c r="L11" s="564" t="s">
        <v>29</v>
      </c>
      <c r="M11" s="561" t="s">
        <v>30</v>
      </c>
      <c r="N11" s="561" t="s">
        <v>31</v>
      </c>
    </row>
    <row r="12" spans="1:14" ht="58.15" thickBot="1">
      <c r="A12" s="575"/>
      <c r="B12" s="575"/>
      <c r="C12" s="577"/>
      <c r="D12" s="568"/>
      <c r="E12" s="215" t="s">
        <v>32</v>
      </c>
      <c r="F12" s="216" t="s">
        <v>33</v>
      </c>
      <c r="G12" s="217" t="s">
        <v>34</v>
      </c>
      <c r="H12" s="218" t="s">
        <v>35</v>
      </c>
      <c r="I12" s="217" t="s">
        <v>36</v>
      </c>
      <c r="J12" s="219" t="s">
        <v>37</v>
      </c>
      <c r="K12" s="573"/>
      <c r="L12" s="565"/>
      <c r="M12" s="563"/>
      <c r="N12" s="563"/>
    </row>
    <row r="13" spans="1:14" ht="21.75" customHeight="1">
      <c r="A13" s="229"/>
      <c r="B13" s="270" t="s">
        <v>38</v>
      </c>
      <c r="C13" s="267" t="s">
        <v>39</v>
      </c>
      <c r="D13" s="246" t="s">
        <v>40</v>
      </c>
      <c r="E13" s="159"/>
      <c r="F13" s="156"/>
      <c r="G13" s="160"/>
      <c r="H13" s="156"/>
      <c r="I13" s="160"/>
      <c r="J13" s="161" t="s">
        <v>41</v>
      </c>
      <c r="K13" s="205"/>
      <c r="L13" s="112" t="s">
        <v>20</v>
      </c>
      <c r="M13" s="162" t="s">
        <v>20</v>
      </c>
      <c r="N13" s="162"/>
    </row>
    <row r="14" spans="1:14" ht="21.75" customHeight="1">
      <c r="A14" s="115"/>
      <c r="B14" s="271" t="s">
        <v>38</v>
      </c>
      <c r="C14" s="268" t="s">
        <v>42</v>
      </c>
      <c r="D14" s="247" t="s">
        <v>43</v>
      </c>
      <c r="E14" s="142"/>
      <c r="F14" s="141"/>
      <c r="G14" s="143"/>
      <c r="H14" s="141"/>
      <c r="I14" s="143"/>
      <c r="J14" s="144" t="s">
        <v>41</v>
      </c>
      <c r="K14" s="206"/>
      <c r="L14" s="113" t="s">
        <v>20</v>
      </c>
      <c r="M14" s="145" t="s">
        <v>20</v>
      </c>
      <c r="N14" s="145"/>
    </row>
    <row r="15" spans="1:14" ht="21.75" customHeight="1">
      <c r="A15" s="115"/>
      <c r="B15" s="271" t="s">
        <v>38</v>
      </c>
      <c r="C15" s="268" t="s">
        <v>44</v>
      </c>
      <c r="D15" s="247" t="s">
        <v>45</v>
      </c>
      <c r="E15" s="142"/>
      <c r="F15" s="141"/>
      <c r="G15" s="143"/>
      <c r="H15" s="141"/>
      <c r="I15" s="143"/>
      <c r="J15" s="144" t="s">
        <v>41</v>
      </c>
      <c r="K15" s="206"/>
      <c r="L15" s="113" t="s">
        <v>20</v>
      </c>
      <c r="M15" s="145" t="s">
        <v>20</v>
      </c>
      <c r="N15" s="145"/>
    </row>
    <row r="16" spans="1:14" ht="21.75" customHeight="1">
      <c r="A16" s="115"/>
      <c r="B16" s="271" t="s">
        <v>38</v>
      </c>
      <c r="C16" s="268" t="s">
        <v>46</v>
      </c>
      <c r="D16" s="247" t="s">
        <v>47</v>
      </c>
      <c r="E16" s="142"/>
      <c r="F16" s="141"/>
      <c r="G16" s="143"/>
      <c r="H16" s="141"/>
      <c r="I16" s="143"/>
      <c r="J16" s="144" t="s">
        <v>41</v>
      </c>
      <c r="K16" s="206"/>
      <c r="L16" s="113" t="s">
        <v>20</v>
      </c>
      <c r="M16" s="145" t="s">
        <v>20</v>
      </c>
      <c r="N16" s="145"/>
    </row>
    <row r="17" spans="1:15" ht="21.75" customHeight="1">
      <c r="A17" s="115"/>
      <c r="B17" s="271" t="s">
        <v>38</v>
      </c>
      <c r="C17" s="268" t="s">
        <v>48</v>
      </c>
      <c r="D17" s="247" t="s">
        <v>49</v>
      </c>
      <c r="E17" s="142"/>
      <c r="F17" s="141"/>
      <c r="G17" s="143"/>
      <c r="H17" s="141"/>
      <c r="I17" s="143"/>
      <c r="J17" s="144" t="s">
        <v>41</v>
      </c>
      <c r="K17" s="206"/>
      <c r="L17" s="113" t="s">
        <v>20</v>
      </c>
      <c r="M17" s="145" t="s">
        <v>20</v>
      </c>
      <c r="N17" s="145"/>
    </row>
    <row r="18" spans="1:15" ht="21.75" customHeight="1">
      <c r="A18" s="115"/>
      <c r="B18" s="271" t="s">
        <v>38</v>
      </c>
      <c r="C18" s="268" t="s">
        <v>50</v>
      </c>
      <c r="D18" s="247" t="s">
        <v>51</v>
      </c>
      <c r="E18" s="142"/>
      <c r="F18" s="141"/>
      <c r="G18" s="143"/>
      <c r="H18" s="141"/>
      <c r="I18" s="143"/>
      <c r="J18" s="144" t="s">
        <v>41</v>
      </c>
      <c r="K18" s="206"/>
      <c r="L18" s="113" t="s">
        <v>20</v>
      </c>
      <c r="M18" s="145" t="s">
        <v>20</v>
      </c>
      <c r="N18" s="145"/>
    </row>
    <row r="19" spans="1:15" ht="21.75" customHeight="1">
      <c r="A19" s="115"/>
      <c r="B19" s="271" t="s">
        <v>38</v>
      </c>
      <c r="C19" s="268" t="s">
        <v>52</v>
      </c>
      <c r="D19" s="247" t="s">
        <v>53</v>
      </c>
      <c r="E19" s="142"/>
      <c r="F19" s="141"/>
      <c r="G19" s="143"/>
      <c r="H19" s="141"/>
      <c r="I19" s="143"/>
      <c r="J19" s="144" t="s">
        <v>41</v>
      </c>
      <c r="K19" s="206"/>
      <c r="L19" s="113" t="s">
        <v>20</v>
      </c>
      <c r="M19" s="145" t="s">
        <v>20</v>
      </c>
      <c r="N19" s="145"/>
    </row>
    <row r="20" spans="1:15" ht="29.25" customHeight="1">
      <c r="A20" s="115"/>
      <c r="B20" s="271"/>
      <c r="C20" s="268" t="s">
        <v>54</v>
      </c>
      <c r="D20" s="247" t="s">
        <v>55</v>
      </c>
      <c r="E20" s="142"/>
      <c r="F20" s="141"/>
      <c r="G20" s="143"/>
      <c r="H20" s="141"/>
      <c r="I20" s="143"/>
      <c r="J20" s="144"/>
      <c r="K20" s="206"/>
      <c r="L20" s="113" t="s">
        <v>20</v>
      </c>
      <c r="M20" s="145" t="s">
        <v>20</v>
      </c>
      <c r="N20" s="145"/>
    </row>
    <row r="21" spans="1:15" ht="31.5" customHeight="1" thickBot="1">
      <c r="A21" s="116"/>
      <c r="B21" s="272" t="s">
        <v>38</v>
      </c>
      <c r="C21" s="269" t="s">
        <v>56</v>
      </c>
      <c r="D21" s="248" t="s">
        <v>55</v>
      </c>
      <c r="E21" s="249"/>
      <c r="F21" s="169"/>
      <c r="G21" s="172"/>
      <c r="H21" s="169"/>
      <c r="I21" s="172"/>
      <c r="J21" s="250" t="s">
        <v>41</v>
      </c>
      <c r="K21" s="251"/>
      <c r="L21" s="114" t="s">
        <v>20</v>
      </c>
      <c r="M21" s="198" t="s">
        <v>20</v>
      </c>
      <c r="N21" s="198"/>
    </row>
    <row r="22" spans="1:15">
      <c r="A22" s="146"/>
      <c r="B22" s="146"/>
      <c r="C22" s="147"/>
      <c r="D22" s="148"/>
      <c r="E22" s="146"/>
      <c r="F22" s="146"/>
      <c r="G22" s="146"/>
      <c r="H22" s="146"/>
      <c r="I22" s="146"/>
      <c r="J22" s="148"/>
      <c r="K22" s="147"/>
      <c r="L22" s="149"/>
      <c r="M22" s="149"/>
      <c r="N22" s="149"/>
    </row>
    <row r="23" spans="1:15">
      <c r="C23" s="147"/>
      <c r="D23" s="148"/>
      <c r="E23" s="146"/>
      <c r="F23" s="149"/>
      <c r="G23" s="146"/>
      <c r="H23" s="146"/>
      <c r="I23" s="146"/>
      <c r="J23" s="146"/>
      <c r="K23" s="233"/>
      <c r="L23" s="134"/>
      <c r="M23" s="134"/>
      <c r="N23" s="134"/>
      <c r="O23" s="134"/>
    </row>
    <row r="24" spans="1:15" ht="15" thickBot="1">
      <c r="E24" s="150"/>
      <c r="F24" s="150"/>
      <c r="G24" s="150"/>
      <c r="H24" s="150"/>
      <c r="I24" s="150"/>
      <c r="J24" s="150"/>
    </row>
    <row r="25" spans="1:15" ht="29.45" thickBot="1">
      <c r="A25" s="564" t="s">
        <v>57</v>
      </c>
      <c r="B25" s="564" t="s">
        <v>58</v>
      </c>
      <c r="C25" s="567" t="s">
        <v>59</v>
      </c>
      <c r="D25" s="567" t="s">
        <v>25</v>
      </c>
      <c r="E25" s="151" t="s">
        <v>26</v>
      </c>
      <c r="F25" s="569" t="s">
        <v>27</v>
      </c>
      <c r="G25" s="570"/>
      <c r="H25" s="570"/>
      <c r="I25" s="570"/>
      <c r="J25" s="571"/>
      <c r="K25" s="572" t="s">
        <v>60</v>
      </c>
      <c r="L25" s="564" t="s">
        <v>28</v>
      </c>
      <c r="M25" s="561" t="s">
        <v>29</v>
      </c>
      <c r="N25" s="561" t="s">
        <v>61</v>
      </c>
      <c r="O25" s="561" t="s">
        <v>31</v>
      </c>
    </row>
    <row r="26" spans="1:15" ht="58.15" thickBot="1">
      <c r="A26" s="566"/>
      <c r="B26" s="566"/>
      <c r="C26" s="568"/>
      <c r="D26" s="568"/>
      <c r="E26" s="152" t="s">
        <v>32</v>
      </c>
      <c r="F26" s="153" t="s">
        <v>33</v>
      </c>
      <c r="G26" s="154" t="s">
        <v>34</v>
      </c>
      <c r="H26" s="155" t="s">
        <v>35</v>
      </c>
      <c r="I26" s="154" t="s">
        <v>36</v>
      </c>
      <c r="J26" s="342" t="s">
        <v>37</v>
      </c>
      <c r="K26" s="573"/>
      <c r="L26" s="565"/>
      <c r="M26" s="562"/>
      <c r="N26" s="562"/>
      <c r="O26" s="562"/>
    </row>
    <row r="27" spans="1:15">
      <c r="A27" s="156">
        <v>5</v>
      </c>
      <c r="B27" s="157" t="s">
        <v>62</v>
      </c>
      <c r="C27" s="158" t="s">
        <v>63</v>
      </c>
      <c r="D27" s="226" t="s">
        <v>64</v>
      </c>
      <c r="E27" s="159"/>
      <c r="F27" s="156" t="s">
        <v>65</v>
      </c>
      <c r="G27" s="160" t="s">
        <v>65</v>
      </c>
      <c r="H27" s="156"/>
      <c r="I27" s="160"/>
      <c r="J27" s="161" t="s">
        <v>20</v>
      </c>
      <c r="K27" s="234" t="str">
        <f>IF($K$5='Used list manuf data fillin'!$A$11,'Used list manuf data fillin'!$A$36,IF($K$5='Used list manuf data fillin'!$A$12,'Used list manuf data fillin'!$A$50,IF($K$6='Used list manuf data fillin'!$A$17,'Used list manuf data fillin'!$A$50,IF($K$6='Used list manuf data fillin'!$A$18,'Used list manuf data fillin'!$A$50,IF($K$7='Used list manuf data fillin'!$A$24,'Used list manuf data fillin'!$A$50,IF($K$7='Used list manuf data fillin'!$A$25,'Used list manuf data fillin'!$A$50,IF($K$7='Used list manuf data fillin'!$A$26,'Used list manuf data fillin'!$A$50,IF($K$8='Used list manuf data fillin'!$A$31,'Used list manuf data fillin'!$A$50,IF($K$8='Used list manuf data fillin'!$A$32,'Used list manuf data fillin'!$A$50,"-")))))))))</f>
        <v>Luminaire test reports: TRF proving conformity to performance standards IEC 62722-1 and IEC 62722-2-1</v>
      </c>
      <c r="L27" s="205"/>
      <c r="M27" s="112" t="s">
        <v>20</v>
      </c>
      <c r="N27" s="162" t="s">
        <v>20</v>
      </c>
      <c r="O27" s="162"/>
    </row>
    <row r="28" spans="1:15" ht="72">
      <c r="A28" s="141">
        <v>5</v>
      </c>
      <c r="B28" s="136" t="s">
        <v>62</v>
      </c>
      <c r="C28" s="158" t="s">
        <v>66</v>
      </c>
      <c r="D28" s="226" t="s">
        <v>67</v>
      </c>
      <c r="E28" s="142"/>
      <c r="F28" s="141"/>
      <c r="G28" s="143"/>
      <c r="H28" s="141" t="s">
        <v>65</v>
      </c>
      <c r="I28" s="143" t="s">
        <v>65</v>
      </c>
      <c r="J28" s="144" t="s">
        <v>68</v>
      </c>
      <c r="K28" s="235" t="str">
        <f>IF($K$5='Used list manuf data fillin'!$A$11,'Used list manuf data fillin'!$A$51,IF($K$5='Used list manuf data fillin'!$A$12,'Used list manuf data fillin'!$A$50,IF($K$6='Used list manuf data fillin'!$A$17,'Used list manuf data fillin'!$A$38,IF($K$6='Used list manuf data fillin'!$A$18,'Used list manuf data fillin'!A51,IF($K$7='Used list manuf data fillin'!$A$24,'Used list manuf data fillin'!$A$51,IF($K$7='Used list manuf data fillin'!$A$25,'Used list manuf data fillin'!$A$51,IF($K$7='Used list manuf data fillin'!$A$26,'Used list manuf data fillin'!$A$51,IF($K$8='Used list manuf data fillin'!$A$31,'Used list manuf data fillin'!$A$51,IF($K$8='Used list manuf data fillin'!$A$32,'Used list manuf data fillin'!$A$51,"-")))))))))</f>
        <v>Luminaire test reports: TRF proving conformity to performance standards IEC 62722-1 and IEC 62722-2-1</v>
      </c>
      <c r="L28" s="214"/>
      <c r="M28" s="113" t="s">
        <v>20</v>
      </c>
      <c r="N28" s="163" t="s">
        <v>20</v>
      </c>
      <c r="O28" s="145"/>
    </row>
    <row r="29" spans="1:15" ht="63" customHeight="1">
      <c r="A29" s="141">
        <v>5</v>
      </c>
      <c r="B29" s="136" t="s">
        <v>62</v>
      </c>
      <c r="C29" s="139" t="s">
        <v>69</v>
      </c>
      <c r="D29" s="227" t="s">
        <v>70</v>
      </c>
      <c r="E29" s="142"/>
      <c r="F29" s="141" t="s">
        <v>65</v>
      </c>
      <c r="G29" s="143" t="s">
        <v>65</v>
      </c>
      <c r="H29" s="141"/>
      <c r="I29" s="143"/>
      <c r="J29" s="144" t="s">
        <v>20</v>
      </c>
      <c r="K29" s="235" t="str">
        <f>IF($K$5='Used list manuf data fillin'!$A$11,'Used list manuf data fillin'!$A$37,IF($K$5='Used list manuf data fillin'!$A$12,'Used list manuf data fillin'!$A$50,IF($K$6='Used list manuf data fillin'!$A$17,'Used list manuf data fillin'!$A$52,IF(K6='Used list manuf data fillin'!A18,'Used list manuf data fillin'!A52,IF($K$7='Used list manuf data fillin'!$A$24,'Used list manuf data fillin'!$A$52,IF($K$7='Used list manuf data fillin'!$A$25,'Used list manuf data fillin'!$A$52,IF($K$7='Used list manuf data fillin'!$A$26,'Used list manuf data fillin'!$A$52,IF($K$8='Used list manuf data fillin'!$A$31,'Used list manuf data fillin'!$A$52,IF($K$8='Used list manuf data fillin'!$A$32,'Used list manuf data fillin'!$A$52,"-")))))))))</f>
        <v>Luminaire test reports: TRF proving conformity to performance standards IEC 62722-1 and IEC 62722-2-1</v>
      </c>
      <c r="L29" s="206"/>
      <c r="M29" s="113" t="s">
        <v>20</v>
      </c>
      <c r="N29" s="145" t="s">
        <v>20</v>
      </c>
      <c r="O29" s="145"/>
    </row>
    <row r="30" spans="1:15" ht="28.9">
      <c r="A30" s="141">
        <v>5</v>
      </c>
      <c r="B30" s="136" t="s">
        <v>62</v>
      </c>
      <c r="C30" s="139" t="s">
        <v>71</v>
      </c>
      <c r="D30" s="227" t="s">
        <v>72</v>
      </c>
      <c r="E30" s="142"/>
      <c r="F30" s="141"/>
      <c r="G30" s="143"/>
      <c r="H30" s="141" t="s">
        <v>65</v>
      </c>
      <c r="I30" s="143" t="s">
        <v>65</v>
      </c>
      <c r="J30" s="144" t="s">
        <v>73</v>
      </c>
      <c r="K30" s="235" t="str">
        <f>IF($K$5='Used list manuf data fillin'!$A$11,'Used list manuf data fillin'!$A$37,IF($K$5='Used list manuf data fillin'!$A$12,'Used list manuf data fillin'!$A$50,IF($K$6='Used list manuf data fillin'!$A$17,'Used list manuf data fillin'!$A$53,IF(K6='Used list manuf data fillin'!A18,'Used list manuf data fillin'!A53,IF($K$7='Used list manuf data fillin'!$A$24,'Used list manuf data fillin'!$A$53,IF($K$7='Used list manuf data fillin'!$A$25,'Used list manuf data fillin'!$A$53,IF($K$7='Used list manuf data fillin'!$A$26,'Used list manuf data fillin'!$A$53,IF($K$8='Used list manuf data fillin'!$A$31,'Used list manuf data fillin'!$A$53,IF($K$8='Used list manuf data fillin'!$A$32,'Used list manuf data fillin'!$A$53,"-")))))))))</f>
        <v>Luminaire test reports: TRF proving conformity to performance standards IEC 62722-1 and IEC 62722-2-1</v>
      </c>
      <c r="L30" s="206"/>
      <c r="M30" s="113" t="s">
        <v>20</v>
      </c>
      <c r="N30" s="145" t="s">
        <v>20</v>
      </c>
      <c r="O30" s="145"/>
    </row>
    <row r="31" spans="1:15">
      <c r="A31" s="141" t="s">
        <v>74</v>
      </c>
      <c r="B31" s="136" t="s">
        <v>75</v>
      </c>
      <c r="C31" s="139" t="s">
        <v>76</v>
      </c>
      <c r="D31" s="227" t="s">
        <v>77</v>
      </c>
      <c r="E31" s="142"/>
      <c r="F31" s="141"/>
      <c r="G31" s="143"/>
      <c r="H31" s="141"/>
      <c r="I31" s="143"/>
      <c r="J31" s="144" t="s">
        <v>78</v>
      </c>
      <c r="K31" s="236" t="str">
        <f>IF($K$5='Used list manuf data fillin'!$A$11,'Used list manuf data fillin'!$A$40,IF($K$5='Used list manuf data fillin'!$A$12,'Used list manuf data fillin'!$A$40,IF($K$6='Used list manuf data fillin'!$A$17,'Used list manuf data fillin'!$A$40,IF(K6='Used list manuf data fillin'!A18,'Used list manuf data fillin'!A40,IF(K7='Used list manuf data fillin'!A24,'Used list manuf data fillin'!A40,IF($K$7='Used list manuf data fillin'!$A$25,'Used list manuf data fillin'!$A$40,IF($K$7='Used list manuf data fillin'!$A$26,'Used list manuf data fillin'!$A$40,IF($K$8='Used list manuf data fillin'!$A$31,'Used list manuf data fillin'!$A$40,IF($K$8='Used list manuf data fillin'!$A$32,'Used list manuf data fillin'!$A$40,"-")))))))))</f>
        <v>Specific test report: Vibration test according § 8.5 of C4/11-3</v>
      </c>
      <c r="L31" s="206"/>
      <c r="M31" s="113" t="s">
        <v>20</v>
      </c>
      <c r="N31" s="145" t="s">
        <v>20</v>
      </c>
      <c r="O31" s="145"/>
    </row>
    <row r="32" spans="1:15" ht="43.15">
      <c r="A32" s="141" t="s">
        <v>79</v>
      </c>
      <c r="B32" s="136" t="s">
        <v>75</v>
      </c>
      <c r="C32" s="139" t="s">
        <v>80</v>
      </c>
      <c r="D32" s="227" t="s">
        <v>81</v>
      </c>
      <c r="E32" s="142"/>
      <c r="F32" s="141" t="s">
        <v>65</v>
      </c>
      <c r="G32" s="143" t="s">
        <v>65</v>
      </c>
      <c r="H32" s="141"/>
      <c r="I32" s="143"/>
      <c r="J32" s="144" t="s">
        <v>82</v>
      </c>
      <c r="K32" s="235" t="str">
        <f>IF($K$5='Used list manuf data fillin'!$A$11,'Used list manuf data fillin'!$A$36,IF($K$5='Used list manuf data fillin'!$A$12,'Used list manuf data fillin'!$A$50,IF($K$6='Used list manuf data fillin'!$A$17,'Used list manuf data fillin'!$A$38,IF($K$6='Used list manuf data fillin'!$A$18,'Used list manuf data fillin'!A55,IF($K$7='Used list manuf data fillin'!$A$24,'Used list manuf data fillin'!$A$51,IF($K$7='Used list manuf data fillin'!$A$25,'Used list manuf data fillin'!$A$51,IF($K$7='Used list manuf data fillin'!$A$26,'Used list manuf data fillin'!$A$51,IF($K$8='Used list manuf data fillin'!$A$31,'Used list manuf data fillin'!$A$51,IF($K$8='Used list manuf data fillin'!$A$32,'Used list manuf data fillin'!$A$51,"-")))))))))</f>
        <v>Luminaire test reports: TRF proving conformity to performance standards IEC 62722-1 and IEC 62722-2-1</v>
      </c>
      <c r="L32" s="206"/>
      <c r="M32" s="113" t="s">
        <v>20</v>
      </c>
      <c r="N32" s="145" t="s">
        <v>20</v>
      </c>
      <c r="O32" s="145"/>
    </row>
    <row r="33" spans="1:15">
      <c r="A33" s="141" t="s">
        <v>83</v>
      </c>
      <c r="B33" s="136"/>
      <c r="C33" s="139" t="s">
        <v>84</v>
      </c>
      <c r="D33" s="227" t="s">
        <v>81</v>
      </c>
      <c r="E33" s="142"/>
      <c r="F33" s="141"/>
      <c r="G33" s="143"/>
      <c r="H33" s="141"/>
      <c r="I33" s="143"/>
      <c r="J33" s="144"/>
      <c r="K33" s="235" t="str">
        <f>IF($K$5='Used list manuf data fillin'!$A$11,'Used list manuf data fillin'!$A$36,IF($K$5='Used list manuf data fillin'!$A$12,'Used list manuf data fillin'!$A$50,IF($K$6='Used list manuf data fillin'!$A$17,'Used list manuf data fillin'!$A$38,IF($K$6='Used list manuf data fillin'!$A$18,'Used list manuf data fillin'!A56,IF($K$7='Used list manuf data fillin'!$A$24,'Used list manuf data fillin'!$A$51,IF($K$7='Used list manuf data fillin'!$A$25,'Used list manuf data fillin'!$A$51,IF($K$7='Used list manuf data fillin'!$A$26,'Used list manuf data fillin'!$A$51,IF($K$8='Used list manuf data fillin'!$A$31,'Used list manuf data fillin'!$A$51,IF($K$8='Used list manuf data fillin'!$A$32,'Used list manuf data fillin'!$A$51,"-")))))))))</f>
        <v>Luminaire test reports: TRF proving conformity to performance standards IEC 62722-1 and IEC 62722-2-1</v>
      </c>
      <c r="L33" s="206"/>
      <c r="M33" s="113" t="s">
        <v>20</v>
      </c>
      <c r="N33" s="145"/>
      <c r="O33" s="145"/>
    </row>
    <row r="34" spans="1:15">
      <c r="A34" s="141" t="s">
        <v>85</v>
      </c>
      <c r="B34" s="136"/>
      <c r="C34" s="139" t="s">
        <v>86</v>
      </c>
      <c r="D34" s="227" t="s">
        <v>87</v>
      </c>
      <c r="E34" s="142"/>
      <c r="F34" s="141"/>
      <c r="G34" s="143"/>
      <c r="H34" s="141"/>
      <c r="I34" s="143"/>
      <c r="J34" s="144"/>
      <c r="K34" s="235" t="str">
        <f>IF($K$5='Used list manuf data fillin'!$A$11,'Used list manuf data fillin'!$A$36,IF($K$5='Used list manuf data fillin'!$A$12,'Used list manuf data fillin'!$A$50,IF($K$6='Used list manuf data fillin'!$A$17,'Used list manuf data fillin'!$A$38,IF($K$6='Used list manuf data fillin'!$A$18,'Used list manuf data fillin'!A57,IF($K$7='Used list manuf data fillin'!$A$24,'Used list manuf data fillin'!$A$51,IF($K$7='Used list manuf data fillin'!$A$25,'Used list manuf data fillin'!$A$51,IF($K$7='Used list manuf data fillin'!$A$26,'Used list manuf data fillin'!$A$51,IF($K$8='Used list manuf data fillin'!$A$31,'Used list manuf data fillin'!$A$51,IF($K$8='Used list manuf data fillin'!$A$32,'Used list manuf data fillin'!$A$51,"-")))))))))</f>
        <v>Luminaire test reports: TRF proving conformity to performance standards IEC 62722-1 and IEC 62722-2-1</v>
      </c>
      <c r="L34" s="206"/>
      <c r="M34" s="113" t="s">
        <v>20</v>
      </c>
      <c r="N34" s="145"/>
      <c r="O34" s="145"/>
    </row>
    <row r="35" spans="1:15" ht="28.9">
      <c r="A35" s="141" t="s">
        <v>88</v>
      </c>
      <c r="B35" s="136" t="s">
        <v>75</v>
      </c>
      <c r="C35" s="139" t="s">
        <v>89</v>
      </c>
      <c r="D35" s="227" t="s">
        <v>90</v>
      </c>
      <c r="E35" s="142"/>
      <c r="F35" s="141"/>
      <c r="G35" s="143"/>
      <c r="H35" s="141"/>
      <c r="I35" s="143"/>
      <c r="J35" s="144" t="s">
        <v>91</v>
      </c>
      <c r="K35" s="236" t="str">
        <f>IF($K$5='Used list manuf data fillin'!$A$11,'Used list manuf data fillin'!$A$41,IF($K$5='Used list manuf data fillin'!$A$12,'Used list manuf data fillin'!$A$41,IF($K$6='Used list manuf data fillin'!$A$17,'Used list manuf data fillin'!$A$41,IF($K$6='Used list manuf data fillin'!$A$18,'Used list manuf data fillin'!$A$41,IF($K$7='Used list manuf data fillin'!$A$24,'Used list manuf data fillin'!$A$41,IF($K$7='Used list manuf data fillin'!$A$25,'Used list manuf data fillin'!$A$41,IF($K$7='Used list manuf data fillin'!$A$25,'Used list manuf data fillin'!$A$41,IF($K$7='Used list manuf data fillin'!$A$25,'Used list manuf data fillin'!$A$41,IF($K$7='Used list manuf data fillin'!$A$26,'Used list manuf data fillin'!$A$41,IF($K$8='Used list manuf data fillin'!$A$31,'Used list manuf data fillin'!$A$41,IF($K$8='Used list manuf data fillin'!$A$32,'Used list manuf data fillin'!$A$41,"-")))))))))))</f>
        <v>If applicable test report: Wind test according § 8.12 of C4/11-3 on sample "Worst case scenario"</v>
      </c>
      <c r="L35" s="206"/>
      <c r="M35" s="113" t="s">
        <v>20</v>
      </c>
      <c r="N35" s="145" t="s">
        <v>20</v>
      </c>
      <c r="O35" s="145"/>
    </row>
    <row r="36" spans="1:15">
      <c r="A36" s="141" t="s">
        <v>92</v>
      </c>
      <c r="B36" s="136" t="s">
        <v>93</v>
      </c>
      <c r="C36" s="139" t="s">
        <v>94</v>
      </c>
      <c r="D36" s="549" t="s">
        <v>95</v>
      </c>
      <c r="E36" s="142"/>
      <c r="F36" s="141"/>
      <c r="G36" s="143"/>
      <c r="H36" s="141"/>
      <c r="I36" s="143"/>
      <c r="J36" s="142" t="s">
        <v>65</v>
      </c>
      <c r="K36" s="555" t="s">
        <v>96</v>
      </c>
      <c r="L36" s="558"/>
      <c r="M36" s="252" t="s">
        <v>20</v>
      </c>
      <c r="N36" s="176" t="s">
        <v>20</v>
      </c>
      <c r="O36" s="543"/>
    </row>
    <row r="37" spans="1:15" ht="28.9">
      <c r="A37" s="141" t="s">
        <v>92</v>
      </c>
      <c r="B37" s="136" t="s">
        <v>93</v>
      </c>
      <c r="C37" s="139" t="s">
        <v>97</v>
      </c>
      <c r="D37" s="550"/>
      <c r="E37" s="142"/>
      <c r="F37" s="141"/>
      <c r="G37" s="143"/>
      <c r="H37" s="141"/>
      <c r="I37" s="143"/>
      <c r="J37" s="142" t="s">
        <v>65</v>
      </c>
      <c r="K37" s="556"/>
      <c r="L37" s="559"/>
      <c r="M37" s="253"/>
      <c r="N37" s="254"/>
      <c r="O37" s="544"/>
    </row>
    <row r="38" spans="1:15" ht="28.9">
      <c r="A38" s="141" t="s">
        <v>92</v>
      </c>
      <c r="B38" s="136" t="s">
        <v>93</v>
      </c>
      <c r="C38" s="139" t="s">
        <v>98</v>
      </c>
      <c r="D38" s="550"/>
      <c r="E38" s="142"/>
      <c r="F38" s="141"/>
      <c r="G38" s="143"/>
      <c r="H38" s="141"/>
      <c r="I38" s="143"/>
      <c r="J38" s="142" t="s">
        <v>65</v>
      </c>
      <c r="K38" s="556"/>
      <c r="L38" s="559"/>
      <c r="M38" s="253"/>
      <c r="N38" s="254"/>
      <c r="O38" s="544"/>
    </row>
    <row r="39" spans="1:15" ht="43.15">
      <c r="A39" s="141" t="s">
        <v>92</v>
      </c>
      <c r="B39" s="136" t="s">
        <v>93</v>
      </c>
      <c r="C39" s="139" t="s">
        <v>99</v>
      </c>
      <c r="D39" s="550"/>
      <c r="E39" s="142"/>
      <c r="F39" s="141"/>
      <c r="G39" s="143"/>
      <c r="H39" s="141"/>
      <c r="I39" s="143"/>
      <c r="J39" s="142" t="s">
        <v>65</v>
      </c>
      <c r="K39" s="556"/>
      <c r="L39" s="559"/>
      <c r="M39" s="253"/>
      <c r="N39" s="254"/>
      <c r="O39" s="544"/>
    </row>
    <row r="40" spans="1:15" ht="43.15">
      <c r="A40" s="141" t="s">
        <v>100</v>
      </c>
      <c r="B40" s="136" t="s">
        <v>93</v>
      </c>
      <c r="C40" s="139" t="s">
        <v>101</v>
      </c>
      <c r="D40" s="551"/>
      <c r="E40" s="142"/>
      <c r="F40" s="141"/>
      <c r="G40" s="143"/>
      <c r="H40" s="141"/>
      <c r="I40" s="143"/>
      <c r="J40" s="142" t="s">
        <v>65</v>
      </c>
      <c r="K40" s="557"/>
      <c r="L40" s="560"/>
      <c r="M40" s="212"/>
      <c r="N40" s="163"/>
      <c r="O40" s="545"/>
    </row>
    <row r="41" spans="1:15" ht="132" customHeight="1">
      <c r="A41" s="141" t="s">
        <v>102</v>
      </c>
      <c r="B41" s="136" t="s">
        <v>93</v>
      </c>
      <c r="C41" s="139" t="s">
        <v>103</v>
      </c>
      <c r="D41" s="227" t="s">
        <v>95</v>
      </c>
      <c r="E41" s="164"/>
      <c r="F41" s="165"/>
      <c r="G41" s="166"/>
      <c r="H41" s="165"/>
      <c r="I41" s="166" t="s">
        <v>65</v>
      </c>
      <c r="J41" s="144" t="s">
        <v>104</v>
      </c>
      <c r="K41" s="236" t="s">
        <v>105</v>
      </c>
      <c r="L41" s="209"/>
      <c r="M41" s="113" t="s">
        <v>20</v>
      </c>
      <c r="N41" s="145" t="s">
        <v>20</v>
      </c>
      <c r="O41" s="145"/>
    </row>
    <row r="42" spans="1:15" ht="37.9" customHeight="1">
      <c r="A42" s="141" t="s">
        <v>106</v>
      </c>
      <c r="B42" s="136" t="s">
        <v>93</v>
      </c>
      <c r="C42" s="139" t="s">
        <v>107</v>
      </c>
      <c r="D42" s="227" t="s">
        <v>108</v>
      </c>
      <c r="E42" s="142"/>
      <c r="F42" s="141"/>
      <c r="G42" s="143"/>
      <c r="H42" s="141" t="s">
        <v>65</v>
      </c>
      <c r="I42" s="143" t="s">
        <v>65</v>
      </c>
      <c r="J42" s="144"/>
      <c r="K42" s="235" t="str">
        <f>IF($K$5='Used list manuf data fillin'!$A$11,'Used list manuf data fillin'!$A$36,IF($K$5='Used list manuf data fillin'!$A$12,'Used list manuf data fillin'!$A$50,IF($K$6='Used list manuf data fillin'!$A$17,'Used list manuf data fillin'!$A$50,IF($K$6='Used list manuf data fillin'!$A$18,'Used list manuf data fillin'!$A$50,IF($K$7='Used list manuf data fillin'!$A$24,'Used list manuf data fillin'!$A$50,IF($K$7='Used list manuf data fillin'!$A$25,'Used list manuf data fillin'!$A$50,IF($K$7='Used list manuf data fillin'!$A$26,'Used list manuf data fillin'!$A$50,IF($K$8='Used list manuf data fillin'!$A$31,'Used list manuf data fillin'!$A$50,IF($K$8='Used list manuf data fillin'!$A$32,'Used list manuf data fillin'!$A$50,"-")))))))))</f>
        <v>Luminaire test reports: TRF proving conformity to performance standards IEC 62722-1 and IEC 62722-2-1</v>
      </c>
      <c r="L42" s="206"/>
      <c r="M42" s="113" t="s">
        <v>20</v>
      </c>
      <c r="N42" s="145" t="s">
        <v>20</v>
      </c>
      <c r="O42" s="145"/>
    </row>
    <row r="43" spans="1:15" ht="28.9">
      <c r="A43" s="141" t="s">
        <v>109</v>
      </c>
      <c r="B43" s="136" t="s">
        <v>110</v>
      </c>
      <c r="C43" s="139" t="s">
        <v>111</v>
      </c>
      <c r="D43" s="549" t="s">
        <v>112</v>
      </c>
      <c r="E43" s="142"/>
      <c r="F43" s="141"/>
      <c r="G43" s="143"/>
      <c r="H43" s="141" t="s">
        <v>65</v>
      </c>
      <c r="I43" s="143" t="s">
        <v>65</v>
      </c>
      <c r="J43" s="144"/>
      <c r="K43" s="546" t="str">
        <f>IF($K$5='Used list manuf data fillin'!$A$11,'Used list manuf data fillin'!$A$36,IF($K$5='Used list manuf data fillin'!$A$12,'Used list manuf data fillin'!$A$50,IF($K$6='Used list manuf data fillin'!$A$17,'Used list manuf data fillin'!$A$50,IF($K$6='Used list manuf data fillin'!$A$18,'Used list manuf data fillin'!$A$50,IF($K$7='Used list manuf data fillin'!$A$24,'Used list manuf data fillin'!$A$50,IF($K$7='Used list manuf data fillin'!$A$25,'Used list manuf data fillin'!$A$50,IF($K$7='Used list manuf data fillin'!$A$26,'Used list manuf data fillin'!$A$50,IF($K$8='Used list manuf data fillin'!$A$31,'Used list manuf data fillin'!$A$50,IF($K$8='Used list manuf data fillin'!$A$32,'Used list manuf data fillin'!$A$50,"-")))))))))</f>
        <v>Luminaire test reports: TRF proving conformity to performance standards IEC 62722-1 and IEC 62722-2-1</v>
      </c>
      <c r="L43" s="552"/>
      <c r="M43" s="252" t="s">
        <v>20</v>
      </c>
      <c r="N43" s="176" t="s">
        <v>20</v>
      </c>
      <c r="O43" s="543"/>
    </row>
    <row r="44" spans="1:15" ht="28.9">
      <c r="A44" s="141" t="s">
        <v>113</v>
      </c>
      <c r="B44" s="136" t="s">
        <v>110</v>
      </c>
      <c r="C44" s="139" t="s">
        <v>114</v>
      </c>
      <c r="D44" s="550"/>
      <c r="E44" s="142"/>
      <c r="F44" s="141"/>
      <c r="G44" s="143"/>
      <c r="H44" s="141"/>
      <c r="I44" s="143"/>
      <c r="J44" s="144" t="s">
        <v>115</v>
      </c>
      <c r="K44" s="547"/>
      <c r="L44" s="553"/>
      <c r="M44" s="253"/>
      <c r="N44" s="254"/>
      <c r="O44" s="544"/>
    </row>
    <row r="45" spans="1:15" ht="28.9">
      <c r="A45" s="141" t="s">
        <v>116</v>
      </c>
      <c r="B45" s="136" t="s">
        <v>110</v>
      </c>
      <c r="C45" s="139" t="s">
        <v>117</v>
      </c>
      <c r="D45" s="550"/>
      <c r="E45" s="142"/>
      <c r="F45" s="141"/>
      <c r="G45" s="143"/>
      <c r="H45" s="141" t="s">
        <v>65</v>
      </c>
      <c r="I45" s="143" t="s">
        <v>65</v>
      </c>
      <c r="J45" s="144"/>
      <c r="K45" s="547"/>
      <c r="L45" s="553"/>
      <c r="M45" s="253"/>
      <c r="N45" s="254"/>
      <c r="O45" s="544"/>
    </row>
    <row r="46" spans="1:15" ht="28.9">
      <c r="A46" s="141" t="s">
        <v>118</v>
      </c>
      <c r="B46" s="136" t="s">
        <v>119</v>
      </c>
      <c r="C46" s="139" t="s">
        <v>120</v>
      </c>
      <c r="D46" s="550"/>
      <c r="E46" s="142"/>
      <c r="F46" s="141"/>
      <c r="G46" s="143"/>
      <c r="H46" s="141" t="s">
        <v>65</v>
      </c>
      <c r="I46" s="143" t="s">
        <v>65</v>
      </c>
      <c r="J46" s="144"/>
      <c r="K46" s="547"/>
      <c r="L46" s="553"/>
      <c r="M46" s="253"/>
      <c r="N46" s="254"/>
      <c r="O46" s="544"/>
    </row>
    <row r="47" spans="1:15" ht="28.9">
      <c r="A47" s="141" t="s">
        <v>121</v>
      </c>
      <c r="B47" s="136" t="s">
        <v>119</v>
      </c>
      <c r="C47" s="139" t="s">
        <v>122</v>
      </c>
      <c r="D47" s="551"/>
      <c r="E47" s="142"/>
      <c r="F47" s="141"/>
      <c r="G47" s="143"/>
      <c r="H47" s="167" t="s">
        <v>65</v>
      </c>
      <c r="I47" s="143" t="s">
        <v>65</v>
      </c>
      <c r="J47" s="144"/>
      <c r="K47" s="548"/>
      <c r="L47" s="554"/>
      <c r="M47" s="212"/>
      <c r="N47" s="163"/>
      <c r="O47" s="545"/>
    </row>
    <row r="48" spans="1:15" ht="37.15" customHeight="1">
      <c r="A48" s="141" t="s">
        <v>123</v>
      </c>
      <c r="B48" s="168" t="s">
        <v>124</v>
      </c>
      <c r="C48" s="139" t="s">
        <v>125</v>
      </c>
      <c r="D48" s="227" t="s">
        <v>126</v>
      </c>
      <c r="E48" s="142"/>
      <c r="F48" s="141"/>
      <c r="G48" s="143"/>
      <c r="H48" s="141"/>
      <c r="I48" s="143"/>
      <c r="J48" s="144" t="s">
        <v>127</v>
      </c>
      <c r="K48" s="235" t="str">
        <f>IF($K$5='Used list manuf data fillin'!$A$11,'Used list manuf data fillin'!$A$46,IF($K$5='Used list manuf data fillin'!$A$12,'Used list manuf data fillin'!$A$46,IF($K$6='Used list manuf data fillin'!$A$17,'Used list manuf data fillin'!$A$46,IF($K$6='Used list manuf data fillin'!$A$18,'Used list manuf data fillin'!$A$46,IF($K$7='Used list manuf data fillin'!$A$24,'Used list manuf data fillin'!$A$46,IF($K$7='Used list manuf data fillin'!$A$25,'Used list manuf data fillin'!$A$46,IF($K$7='Used list manuf data fillin'!$A$26,'Used list manuf data fillin'!$A$46,IF($K$8='Used list manuf data fillin'!$A$31,'Used list manuf data fillin'!$A$46,IF($K$8='Used list manuf data fillin'!$A$32,'Used list manuf data fillin'!$A$41,"-")))))))))</f>
        <v>Specific test report for the luminaire with the highest LED current and highest CCT of the proposed range</v>
      </c>
      <c r="L48" s="209"/>
      <c r="M48" s="113" t="s">
        <v>20</v>
      </c>
      <c r="N48" s="145" t="s">
        <v>20</v>
      </c>
      <c r="O48" s="145"/>
    </row>
    <row r="49" spans="1:15" ht="40.15" customHeight="1">
      <c r="A49" s="141" t="s">
        <v>128</v>
      </c>
      <c r="B49" s="136" t="s">
        <v>129</v>
      </c>
      <c r="C49" s="139" t="s">
        <v>130</v>
      </c>
      <c r="D49" s="227" t="s">
        <v>131</v>
      </c>
      <c r="E49" s="142"/>
      <c r="F49" s="141"/>
      <c r="G49" s="143"/>
      <c r="H49" s="141"/>
      <c r="I49" s="143"/>
      <c r="J49" s="144" t="s">
        <v>132</v>
      </c>
      <c r="K49" s="235" t="str">
        <f>IF($K$5='Used list manuf data fillin'!$A$11,'Used list manuf data fillin'!$A$49,IF($K$5='Used list manuf data fillin'!$A$12,'Used list manuf data fillin'!$A$49,IF($K$6='Used list manuf data fillin'!$A$17,'Used list manuf data fillin'!$A$49,IF($K$6='Used list manuf data fillin'!$A$18,'Used list manuf data fillin'!$A$49,IF($K$7='Used list manuf data fillin'!$A$24,'Used list manuf data fillin'!$A$49,IF($K$7='Used list manuf data fillin'!$A$25,'Used list manuf data fillin'!$A$49,IF($K$7='Used list manuf data fillin'!$A$26,'Used list manuf data fillin'!$A$49,IF($K$8='Used list manuf data fillin'!$A$31,'Used list manuf data fillin'!$A$49,IF($K$8='Used list manuf data fillin'!$A$32,'Used list manuf data fillin'!$A$49,"-")))))))))</f>
        <v>Test reports -  LM-80 + TM-21 (Data + calculation)</v>
      </c>
      <c r="L49" s="209"/>
      <c r="M49" s="113" t="s">
        <v>20</v>
      </c>
      <c r="N49" s="145" t="s">
        <v>20</v>
      </c>
      <c r="O49" s="145"/>
    </row>
    <row r="50" spans="1:15">
      <c r="A50" s="141" t="s">
        <v>133</v>
      </c>
      <c r="B50" s="136" t="s">
        <v>129</v>
      </c>
      <c r="C50" s="139" t="s">
        <v>134</v>
      </c>
      <c r="D50" s="227" t="s">
        <v>135</v>
      </c>
      <c r="E50" s="142"/>
      <c r="F50" s="141"/>
      <c r="G50" s="143"/>
      <c r="H50" s="141" t="s">
        <v>65</v>
      </c>
      <c r="I50" s="143" t="s">
        <v>65</v>
      </c>
      <c r="J50" s="144"/>
      <c r="K50" s="235" t="str">
        <f>IF($K$5='Used list manuf data fillin'!$A$11,'Used list manuf data fillin'!$A$36,IF($K$5='Used list manuf data fillin'!$A$12,'Used list manuf data fillin'!$A$50,IF($K$6='Used list manuf data fillin'!$A$17,'Used list manuf data fillin'!$A$50,IF($K$6='Used list manuf data fillin'!$A$18,'Used list manuf data fillin'!$A$50,IF($K$7='Used list manuf data fillin'!$A$24,'Used list manuf data fillin'!$A$50,IF($K$7='Used list manuf data fillin'!$A$25,'Used list manuf data fillin'!$A$50,IF($K$7='Used list manuf data fillin'!$A$26,'Used list manuf data fillin'!$A$50,IF($K$8='Used list manuf data fillin'!$A$31,'Used list manuf data fillin'!$A$50,IF($K$8='Used list manuf data fillin'!$A$32,'Used list manuf data fillin'!$A$50,"-")))))))))</f>
        <v>Luminaire test reports: TRF proving conformity to performance standards IEC 62722-1 and IEC 62722-2-1</v>
      </c>
      <c r="L50" s="207"/>
      <c r="M50" s="113" t="s">
        <v>20</v>
      </c>
      <c r="N50" s="145" t="s">
        <v>20</v>
      </c>
      <c r="O50" s="145"/>
    </row>
    <row r="51" spans="1:15">
      <c r="A51" s="141" t="s">
        <v>133</v>
      </c>
      <c r="B51" s="136" t="s">
        <v>129</v>
      </c>
      <c r="C51" s="139" t="s">
        <v>136</v>
      </c>
      <c r="D51" s="227" t="s">
        <v>135</v>
      </c>
      <c r="E51" s="142"/>
      <c r="F51" s="141"/>
      <c r="G51" s="143"/>
      <c r="H51" s="141" t="s">
        <v>65</v>
      </c>
      <c r="I51" s="143" t="s">
        <v>65</v>
      </c>
      <c r="J51" s="144" t="s">
        <v>65</v>
      </c>
      <c r="K51" s="235" t="str">
        <f>IF($K$5='Used list manuf data fillin'!$A$11,'Used list manuf data fillin'!$A$36,IF($K$5='Used list manuf data fillin'!$A$12,'Used list manuf data fillin'!$A$50,IF($K$6='Used list manuf data fillin'!$A$17,'Used list manuf data fillin'!$A$50,IF($K$6='Used list manuf data fillin'!$A$18,'Used list manuf data fillin'!$A$50,IF($K$7='Used list manuf data fillin'!$A$24,'Used list manuf data fillin'!$A$50,IF($K$7='Used list manuf data fillin'!$A$25,'Used list manuf data fillin'!$A$50,IF($K$7='Used list manuf data fillin'!$A$26,'Used list manuf data fillin'!$A$50,IF($K$8='Used list manuf data fillin'!$A$31,'Used list manuf data fillin'!$A$50,IF($K$8='Used list manuf data fillin'!$A$32,'Used list manuf data fillin'!$A$50,"-")))))))))</f>
        <v>Luminaire test reports: TRF proving conformity to performance standards IEC 62722-1 and IEC 62722-2-1</v>
      </c>
      <c r="L51" s="207"/>
      <c r="M51" s="113" t="s">
        <v>20</v>
      </c>
      <c r="N51" s="145" t="s">
        <v>20</v>
      </c>
      <c r="O51" s="145"/>
    </row>
    <row r="52" spans="1:15" ht="40.15" customHeight="1" thickBot="1">
      <c r="A52" s="169" t="s">
        <v>137</v>
      </c>
      <c r="B52" s="170" t="s">
        <v>129</v>
      </c>
      <c r="C52" s="171" t="s">
        <v>138</v>
      </c>
      <c r="D52" s="228" t="s">
        <v>139</v>
      </c>
      <c r="E52" s="172"/>
      <c r="F52" s="173"/>
      <c r="G52" s="174"/>
      <c r="H52" s="173"/>
      <c r="I52" s="174"/>
      <c r="J52" s="175" t="s">
        <v>140</v>
      </c>
      <c r="K52" s="237" t="str">
        <f>IF($K$5='Used list manuf data fillin'!$A$11,'Used list manuf data fillin'!$A$51,IF($K$5='Used list manuf data fillin'!$A$12,'Used list manuf data fillin'!$A$50,IF($K$6='Used list manuf data fillin'!$A$17,'Used list manuf data fillin'!$A$38,IF($K$6='Used list manuf data fillin'!$A$18,'Used list manuf data fillin'!A75,IF($K$7='Used list manuf data fillin'!$A$24,'Used list manuf data fillin'!$A$51,IF($K$7='Used list manuf data fillin'!$A$25,'Used list manuf data fillin'!$A$51,IF($K$7='Used list manuf data fillin'!$A$26,'Used list manuf data fillin'!$A$51,IF($K$8='Used list manuf data fillin'!$A$31,'Used list manuf data fillin'!$A$51,IF($K$8='Used list manuf data fillin'!$A$32,'Used list manuf data fillin'!$A$51,"-")))))))))</f>
        <v>Luminaire test reports: TRF proving conformity to performance standards IEC 62722-1 and IEC 62722-2-1</v>
      </c>
      <c r="L52" s="210"/>
      <c r="M52" s="113" t="s">
        <v>20</v>
      </c>
      <c r="N52" s="176" t="s">
        <v>20</v>
      </c>
      <c r="O52" s="176"/>
    </row>
    <row r="53" spans="1:15" ht="15" thickBot="1">
      <c r="A53" s="177" t="s">
        <v>141</v>
      </c>
      <c r="B53" s="178" t="s">
        <v>142</v>
      </c>
      <c r="C53" s="179" t="s">
        <v>143</v>
      </c>
      <c r="D53" s="222"/>
      <c r="E53" s="180"/>
      <c r="F53" s="181"/>
      <c r="G53" s="180"/>
      <c r="H53" s="181"/>
      <c r="I53" s="180"/>
      <c r="J53" s="132"/>
      <c r="K53" s="238"/>
      <c r="L53" s="182"/>
      <c r="M53" s="182"/>
      <c r="N53" s="182" t="s">
        <v>20</v>
      </c>
      <c r="O53" s="182"/>
    </row>
    <row r="54" spans="1:15">
      <c r="A54" s="183" t="s">
        <v>144</v>
      </c>
      <c r="B54" s="184" t="s">
        <v>142</v>
      </c>
      <c r="C54" s="185" t="s">
        <v>145</v>
      </c>
      <c r="D54" s="223"/>
      <c r="E54" s="186"/>
      <c r="F54" s="187"/>
      <c r="G54" s="186"/>
      <c r="H54" s="187"/>
      <c r="I54" s="186"/>
      <c r="J54" s="133"/>
      <c r="K54" s="239"/>
      <c r="L54" s="188"/>
      <c r="M54" s="188"/>
      <c r="N54" s="163" t="s">
        <v>20</v>
      </c>
      <c r="O54" s="163"/>
    </row>
    <row r="55" spans="1:15" ht="22.9">
      <c r="A55" s="189"/>
      <c r="B55" s="136" t="s">
        <v>142</v>
      </c>
      <c r="C55" s="343" t="s">
        <v>146</v>
      </c>
      <c r="D55" s="344" t="s">
        <v>147</v>
      </c>
      <c r="E55" s="143"/>
      <c r="F55" s="141"/>
      <c r="G55" s="143"/>
      <c r="H55" s="141"/>
      <c r="I55" s="143"/>
      <c r="J55" s="115" t="s">
        <v>65</v>
      </c>
      <c r="K55" s="236" t="str">
        <f>'Used list manuf data fillin'!A48</f>
        <v>Specific test report concerning corrosion tests</v>
      </c>
      <c r="L55" s="113"/>
      <c r="M55" s="113" t="s">
        <v>20</v>
      </c>
      <c r="N55" s="145" t="s">
        <v>20</v>
      </c>
      <c r="O55" s="145"/>
    </row>
    <row r="56" spans="1:15">
      <c r="A56" s="190" t="s">
        <v>148</v>
      </c>
      <c r="B56" s="191" t="s">
        <v>142</v>
      </c>
      <c r="C56" s="192" t="s">
        <v>149</v>
      </c>
      <c r="D56" s="224"/>
      <c r="E56" s="193"/>
      <c r="F56" s="194"/>
      <c r="G56" s="193"/>
      <c r="H56" s="194"/>
      <c r="I56" s="193"/>
      <c r="J56" s="195"/>
      <c r="K56" s="240"/>
      <c r="L56" s="196"/>
      <c r="M56" s="196"/>
      <c r="N56" s="145" t="s">
        <v>20</v>
      </c>
      <c r="O56" s="145"/>
    </row>
    <row r="57" spans="1:15" ht="22.9">
      <c r="A57" s="189"/>
      <c r="B57" s="136" t="s">
        <v>142</v>
      </c>
      <c r="C57" s="345" t="s">
        <v>150</v>
      </c>
      <c r="D57" s="346" t="s">
        <v>147</v>
      </c>
      <c r="E57" s="143"/>
      <c r="F57" s="141"/>
      <c r="G57" s="143"/>
      <c r="H57" s="141"/>
      <c r="I57" s="143"/>
      <c r="J57" s="115" t="s">
        <v>65</v>
      </c>
      <c r="K57" s="236" t="str">
        <f>'Used list manuf data fillin'!A48</f>
        <v>Specific test report concerning corrosion tests</v>
      </c>
      <c r="L57" s="113"/>
      <c r="M57" s="113" t="s">
        <v>20</v>
      </c>
      <c r="N57" s="145" t="s">
        <v>20</v>
      </c>
      <c r="O57" s="145"/>
    </row>
    <row r="58" spans="1:15">
      <c r="A58" s="189"/>
      <c r="B58" s="136" t="s">
        <v>142</v>
      </c>
      <c r="C58" s="345" t="s">
        <v>151</v>
      </c>
      <c r="D58" s="346" t="s">
        <v>147</v>
      </c>
      <c r="E58" s="143"/>
      <c r="F58" s="141"/>
      <c r="G58" s="143"/>
      <c r="H58" s="141"/>
      <c r="I58" s="143"/>
      <c r="J58" s="115" t="s">
        <v>65</v>
      </c>
      <c r="K58" s="236" t="str">
        <f>'Used list manuf data fillin'!A48</f>
        <v>Specific test report concerning corrosion tests</v>
      </c>
      <c r="L58" s="113"/>
      <c r="M58" s="113" t="s">
        <v>20</v>
      </c>
      <c r="N58" s="145" t="s">
        <v>20</v>
      </c>
      <c r="O58" s="145"/>
    </row>
    <row r="59" spans="1:15" ht="26.45" customHeight="1">
      <c r="A59" s="189"/>
      <c r="B59" s="136" t="s">
        <v>142</v>
      </c>
      <c r="C59" s="211" t="s">
        <v>152</v>
      </c>
      <c r="D59" s="225"/>
      <c r="E59" s="143"/>
      <c r="F59" s="141"/>
      <c r="G59" s="143"/>
      <c r="H59" s="141"/>
      <c r="I59" s="143"/>
      <c r="J59" s="115" t="s">
        <v>65</v>
      </c>
      <c r="K59" s="241"/>
      <c r="L59" s="213"/>
      <c r="M59" s="113" t="s">
        <v>20</v>
      </c>
      <c r="N59" s="145" t="s">
        <v>20</v>
      </c>
      <c r="O59" s="145"/>
    </row>
    <row r="60" spans="1:15" ht="34.15">
      <c r="A60" s="189"/>
      <c r="B60" s="136" t="s">
        <v>142</v>
      </c>
      <c r="C60" s="347" t="s">
        <v>153</v>
      </c>
      <c r="D60" s="348" t="s">
        <v>147</v>
      </c>
      <c r="E60" s="143"/>
      <c r="F60" s="141"/>
      <c r="G60" s="143"/>
      <c r="H60" s="141"/>
      <c r="I60" s="143"/>
      <c r="J60" s="115" t="s">
        <v>65</v>
      </c>
      <c r="K60" s="242" t="str">
        <f>'Used list manuf data fillin'!A48</f>
        <v>Specific test report concerning corrosion tests</v>
      </c>
      <c r="L60" s="113"/>
      <c r="M60" s="113" t="s">
        <v>20</v>
      </c>
      <c r="N60" s="145" t="s">
        <v>20</v>
      </c>
      <c r="O60" s="145"/>
    </row>
    <row r="61" spans="1:15" ht="29.25" customHeight="1">
      <c r="A61" s="189"/>
      <c r="B61" s="136" t="s">
        <v>142</v>
      </c>
      <c r="C61" s="211" t="s">
        <v>154</v>
      </c>
      <c r="D61" s="225"/>
      <c r="E61" s="143"/>
      <c r="F61" s="141"/>
      <c r="G61" s="143"/>
      <c r="H61" s="141"/>
      <c r="I61" s="143"/>
      <c r="J61" s="115" t="s">
        <v>65</v>
      </c>
      <c r="K61" s="243"/>
      <c r="L61" s="213"/>
      <c r="M61" s="113" t="s">
        <v>20</v>
      </c>
      <c r="N61" s="145" t="s">
        <v>20</v>
      </c>
      <c r="O61" s="145"/>
    </row>
    <row r="62" spans="1:15" ht="34.15">
      <c r="A62" s="189"/>
      <c r="B62" s="136" t="s">
        <v>142</v>
      </c>
      <c r="C62" s="347" t="s">
        <v>155</v>
      </c>
      <c r="D62" s="348" t="s">
        <v>147</v>
      </c>
      <c r="E62" s="143"/>
      <c r="F62" s="141"/>
      <c r="G62" s="143"/>
      <c r="H62" s="141"/>
      <c r="I62" s="143"/>
      <c r="J62" s="115" t="s">
        <v>65</v>
      </c>
      <c r="K62" s="244" t="str">
        <f>'Used list manuf data fillin'!A48</f>
        <v>Specific test report concerning corrosion tests</v>
      </c>
      <c r="L62" s="212" t="s">
        <v>20</v>
      </c>
      <c r="M62" s="113" t="s">
        <v>20</v>
      </c>
      <c r="N62" s="145" t="s">
        <v>20</v>
      </c>
      <c r="O62" s="145"/>
    </row>
    <row r="63" spans="1:15" ht="22.9">
      <c r="A63" s="189"/>
      <c r="B63" s="136" t="s">
        <v>142</v>
      </c>
      <c r="C63" s="345" t="s">
        <v>156</v>
      </c>
      <c r="D63" s="346" t="s">
        <v>147</v>
      </c>
      <c r="E63" s="143"/>
      <c r="F63" s="141"/>
      <c r="G63" s="143"/>
      <c r="H63" s="141"/>
      <c r="I63" s="143"/>
      <c r="J63" s="115" t="s">
        <v>65</v>
      </c>
      <c r="K63" s="236" t="str">
        <f>'Used list manuf data fillin'!A48</f>
        <v>Specific test report concerning corrosion tests</v>
      </c>
      <c r="L63" s="113"/>
      <c r="M63" s="113" t="s">
        <v>20</v>
      </c>
      <c r="N63" s="145" t="s">
        <v>20</v>
      </c>
      <c r="O63" s="145"/>
    </row>
    <row r="64" spans="1:15" ht="31.15" customHeight="1" thickBot="1">
      <c r="A64" s="197"/>
      <c r="B64" s="170" t="s">
        <v>142</v>
      </c>
      <c r="C64" s="349" t="s">
        <v>157</v>
      </c>
      <c r="D64" s="350" t="s">
        <v>147</v>
      </c>
      <c r="E64" s="172"/>
      <c r="F64" s="169"/>
      <c r="G64" s="172"/>
      <c r="H64" s="169"/>
      <c r="I64" s="172"/>
      <c r="J64" s="116" t="s">
        <v>65</v>
      </c>
      <c r="K64" s="245" t="str">
        <f>'Used list manuf data fillin'!A48</f>
        <v>Specific test report concerning corrosion tests</v>
      </c>
      <c r="L64" s="114"/>
      <c r="M64" s="114" t="s">
        <v>20</v>
      </c>
      <c r="N64" s="198" t="s">
        <v>20</v>
      </c>
      <c r="O64" s="199"/>
    </row>
  </sheetData>
  <autoFilter ref="A26:J52" xr:uid="{00000000-0009-0000-0000-000000000000}"/>
  <mergeCells count="27">
    <mergeCell ref="A11:A12"/>
    <mergeCell ref="B11:B12"/>
    <mergeCell ref="C11:C12"/>
    <mergeCell ref="F11:J11"/>
    <mergeCell ref="K11:K12"/>
    <mergeCell ref="D11:D12"/>
    <mergeCell ref="A25:A26"/>
    <mergeCell ref="B25:B26"/>
    <mergeCell ref="C25:C26"/>
    <mergeCell ref="F25:J25"/>
    <mergeCell ref="K25:K26"/>
    <mergeCell ref="D25:D26"/>
    <mergeCell ref="N25:N26"/>
    <mergeCell ref="O25:O26"/>
    <mergeCell ref="M11:M12"/>
    <mergeCell ref="N11:N12"/>
    <mergeCell ref="L25:L26"/>
    <mergeCell ref="M25:M26"/>
    <mergeCell ref="L11:L12"/>
    <mergeCell ref="O36:O40"/>
    <mergeCell ref="O43:O47"/>
    <mergeCell ref="K43:K47"/>
    <mergeCell ref="D43:D47"/>
    <mergeCell ref="L43:L47"/>
    <mergeCell ref="K36:K40"/>
    <mergeCell ref="D36:D40"/>
    <mergeCell ref="L36:L40"/>
  </mergeCells>
  <conditionalFormatting sqref="M6 M8 M27:M36 M48:M84 M41:M43">
    <cfRule type="cellIs" dxfId="1766" priority="73" operator="equal">
      <formula>"Reports not delivered"</formula>
    </cfRule>
    <cfRule type="cellIs" dxfId="1765" priority="74" operator="equal">
      <formula>"Documents not delivered"</formula>
    </cfRule>
    <cfRule type="cellIs" dxfId="1764" priority="75" operator="equal">
      <formula>"Documents delivered"</formula>
    </cfRule>
    <cfRule type="cellIs" dxfId="1763" priority="76" operator="equal">
      <formula>"reports delivered"</formula>
    </cfRule>
  </conditionalFormatting>
  <conditionalFormatting sqref="N6 N8 N27:N36 N41:N43 N48:N84">
    <cfRule type="cellIs" dxfId="1762" priority="69" operator="equal">
      <formula>"Reports missing"</formula>
    </cfRule>
    <cfRule type="cellIs" dxfId="1761" priority="70" operator="equal">
      <formula>"Documents missing"</formula>
    </cfRule>
    <cfRule type="cellIs" dxfId="1760" priority="71" operator="equal">
      <formula>"Not in conformity"</formula>
    </cfRule>
    <cfRule type="cellIs" dxfId="1759" priority="72" operator="equal">
      <formula>"In conformity"</formula>
    </cfRule>
  </conditionalFormatting>
  <conditionalFormatting sqref="L11 L13">
    <cfRule type="cellIs" dxfId="1758" priority="57" operator="equal">
      <formula>"Reports not delivered"</formula>
    </cfRule>
    <cfRule type="cellIs" dxfId="1757" priority="58" operator="equal">
      <formula>"Documents not delivered"</formula>
    </cfRule>
    <cfRule type="cellIs" dxfId="1756" priority="59" operator="equal">
      <formula>"Documents delivered"</formula>
    </cfRule>
    <cfRule type="cellIs" dxfId="1755" priority="60" operator="equal">
      <formula>"reports delivered"</formula>
    </cfRule>
  </conditionalFormatting>
  <conditionalFormatting sqref="M11:M13">
    <cfRule type="cellIs" dxfId="1754" priority="53" operator="equal">
      <formula>"Reports missing"</formula>
    </cfRule>
    <cfRule type="cellIs" dxfId="1753" priority="54" operator="equal">
      <formula>"Documents missing"</formula>
    </cfRule>
    <cfRule type="cellIs" dxfId="1752" priority="55" operator="equal">
      <formula>"Not in conformity"</formula>
    </cfRule>
    <cfRule type="cellIs" dxfId="1751" priority="56" operator="equal">
      <formula>"In conformity"</formula>
    </cfRule>
  </conditionalFormatting>
  <conditionalFormatting sqref="L22">
    <cfRule type="cellIs" dxfId="1750" priority="49" operator="equal">
      <formula>"Reports not delivered"</formula>
    </cfRule>
    <cfRule type="cellIs" dxfId="1749" priority="50" operator="equal">
      <formula>"Documents not delivered"</formula>
    </cfRule>
    <cfRule type="cellIs" dxfId="1748" priority="51" operator="equal">
      <formula>"Documents delivered"</formula>
    </cfRule>
    <cfRule type="cellIs" dxfId="1747" priority="52" operator="equal">
      <formula>"reports delivered"</formula>
    </cfRule>
  </conditionalFormatting>
  <conditionalFormatting sqref="M22">
    <cfRule type="cellIs" dxfId="1746" priority="45" operator="equal">
      <formula>"Reports missing"</formula>
    </cfRule>
    <cfRule type="cellIs" dxfId="1745" priority="46" operator="equal">
      <formula>"Documents missing"</formula>
    </cfRule>
    <cfRule type="cellIs" dxfId="1744" priority="47" operator="equal">
      <formula>"Not in conformity"</formula>
    </cfRule>
    <cfRule type="cellIs" dxfId="1743" priority="48" operator="equal">
      <formula>"In conformity"</formula>
    </cfRule>
  </conditionalFormatting>
  <conditionalFormatting sqref="M4">
    <cfRule type="cellIs" dxfId="1742" priority="41" operator="equal">
      <formula>"Reports not delivered"</formula>
    </cfRule>
    <cfRule type="cellIs" dxfId="1741" priority="42" operator="equal">
      <formula>"Documents not delivered"</formula>
    </cfRule>
    <cfRule type="cellIs" dxfId="1740" priority="43" operator="equal">
      <formula>"Documents delivered"</formula>
    </cfRule>
    <cfRule type="cellIs" dxfId="1739" priority="44" operator="equal">
      <formula>"reports delivered"</formula>
    </cfRule>
  </conditionalFormatting>
  <conditionalFormatting sqref="N4">
    <cfRule type="cellIs" dxfId="1738" priority="37" operator="equal">
      <formula>"Reports missing"</formula>
    </cfRule>
    <cfRule type="cellIs" dxfId="1737" priority="38" operator="equal">
      <formula>"Documents missing"</formula>
    </cfRule>
    <cfRule type="cellIs" dxfId="1736" priority="39" operator="equal">
      <formula>"Not in conformity"</formula>
    </cfRule>
    <cfRule type="cellIs" dxfId="1735" priority="40" operator="equal">
      <formula>"In conformity"</formula>
    </cfRule>
  </conditionalFormatting>
  <conditionalFormatting sqref="M5">
    <cfRule type="cellIs" dxfId="1734" priority="33" operator="equal">
      <formula>"Reports not delivered"</formula>
    </cfRule>
    <cfRule type="cellIs" dxfId="1733" priority="34" operator="equal">
      <formula>"Documents not delivered"</formula>
    </cfRule>
    <cfRule type="cellIs" dxfId="1732" priority="35" operator="equal">
      <formula>"Documents delivered"</formula>
    </cfRule>
    <cfRule type="cellIs" dxfId="1731" priority="36" operator="equal">
      <formula>"reports delivered"</formula>
    </cfRule>
  </conditionalFormatting>
  <conditionalFormatting sqref="N5">
    <cfRule type="cellIs" dxfId="1730" priority="29" operator="equal">
      <formula>"Reports missing"</formula>
    </cfRule>
    <cfRule type="cellIs" dxfId="1729" priority="30" operator="equal">
      <formula>"Documents missing"</formula>
    </cfRule>
    <cfRule type="cellIs" dxfId="1728" priority="31" operator="equal">
      <formula>"Not in conformity"</formula>
    </cfRule>
    <cfRule type="cellIs" dxfId="1727" priority="32" operator="equal">
      <formula>"In conformity"</formula>
    </cfRule>
  </conditionalFormatting>
  <conditionalFormatting sqref="M7">
    <cfRule type="cellIs" dxfId="1726" priority="25" operator="equal">
      <formula>"Reports not delivered"</formula>
    </cfRule>
    <cfRule type="cellIs" dxfId="1725" priority="26" operator="equal">
      <formula>"Documents not delivered"</formula>
    </cfRule>
    <cfRule type="cellIs" dxfId="1724" priority="27" operator="equal">
      <formula>"Documents delivered"</formula>
    </cfRule>
    <cfRule type="cellIs" dxfId="1723" priority="28" operator="equal">
      <formula>"reports delivered"</formula>
    </cfRule>
  </conditionalFormatting>
  <conditionalFormatting sqref="N7">
    <cfRule type="cellIs" dxfId="1722" priority="21" operator="equal">
      <formula>"Reports missing"</formula>
    </cfRule>
    <cfRule type="cellIs" dxfId="1721" priority="22" operator="equal">
      <formula>"Documents missing"</formula>
    </cfRule>
    <cfRule type="cellIs" dxfId="1720" priority="23" operator="equal">
      <formula>"Not in conformity"</formula>
    </cfRule>
    <cfRule type="cellIs" dxfId="1719" priority="24" operator="equal">
      <formula>"In conformity"</formula>
    </cfRule>
  </conditionalFormatting>
  <conditionalFormatting sqref="L14:L21">
    <cfRule type="cellIs" dxfId="1718" priority="9" operator="equal">
      <formula>"Reports not delivered"</formula>
    </cfRule>
    <cfRule type="cellIs" dxfId="1717" priority="10" operator="equal">
      <formula>"Documents not delivered"</formula>
    </cfRule>
    <cfRule type="cellIs" dxfId="1716" priority="11" operator="equal">
      <formula>"Documents delivered"</formula>
    </cfRule>
    <cfRule type="cellIs" dxfId="1715" priority="12" operator="equal">
      <formula>"reports delivered"</formula>
    </cfRule>
  </conditionalFormatting>
  <conditionalFormatting sqref="M14:M21">
    <cfRule type="cellIs" dxfId="1714" priority="5" operator="equal">
      <formula>"Reports missing"</formula>
    </cfRule>
    <cfRule type="cellIs" dxfId="1713" priority="6" operator="equal">
      <formula>"Documents missing"</formula>
    </cfRule>
    <cfRule type="cellIs" dxfId="1712" priority="7" operator="equal">
      <formula>"Not in conformity"</formula>
    </cfRule>
    <cfRule type="cellIs" dxfId="1711" priority="8" operator="equal">
      <formula>"In conformity"</formula>
    </cfRule>
  </conditionalFormatting>
  <conditionalFormatting sqref="N11:N12">
    <cfRule type="cellIs" dxfId="1710" priority="1" operator="equal">
      <formula>"Reports missing"</formula>
    </cfRule>
    <cfRule type="cellIs" dxfId="1709" priority="2" operator="equal">
      <formula>"Documents missing"</formula>
    </cfRule>
    <cfRule type="cellIs" dxfId="1708" priority="3" operator="equal">
      <formula>"Not in conformity"</formula>
    </cfRule>
    <cfRule type="cellIs" dxfId="1707" priority="4" operator="equal">
      <formula>"In conformity"</formula>
    </cfRule>
  </conditionalFormatting>
  <pageMargins left="0.25" right="0.25" top="0.75" bottom="0.75" header="0.3" footer="0.3"/>
  <pageSetup paperSize="8" scale="59" fitToHeight="0" orientation="landscape" r:id="rId1"/>
  <legacyDrawing r:id="rId2"/>
  <extLst>
    <ext xmlns:x14="http://schemas.microsoft.com/office/spreadsheetml/2009/9/main" uri="{CCE6A557-97BC-4b89-ADB6-D9C93CAAB3DF}">
      <x14:dataValidations xmlns:xm="http://schemas.microsoft.com/office/excel/2006/main" count="9">
        <x14:dataValidation type="list" allowBlank="1" showInputMessage="1" showErrorMessage="1" error="This cell is protected, please use the proposed option of the drop down list" xr:uid="{1609BD05-D279-4CD5-9B1E-B6D0419BD75D}">
          <x14:formula1>
            <xm:f>'Used lists'!$B$11:$B$13</xm:f>
          </x14:formula1>
          <xm:sqref>L13:L22</xm:sqref>
        </x14:dataValidation>
        <x14:dataValidation type="list" allowBlank="1" showInputMessage="1" showErrorMessage="1" error="This cell is protected, please use the proposed option of the drop down list" xr:uid="{72E1970A-25C1-4AF9-BE29-8907F95B3C4E}">
          <x14:formula1>
            <xm:f>'Used lists'!$A$20:$A$25</xm:f>
          </x14:formula1>
          <xm:sqref>M13:M22 N27:N36 N41:N43 N48:N64</xm:sqref>
        </x14:dataValidation>
        <x14:dataValidation type="list" allowBlank="1" showInputMessage="1" showErrorMessage="1" errorTitle="Drop Down List protection" error="This cell is protected, please use the proposed option of the drop down list" xr:uid="{2DE188DB-39A2-4672-A532-68FFED538218}">
          <x14:formula1>
            <xm:f>'Used lists'!$A$4:$A$7</xm:f>
          </x14:formula1>
          <xm:sqref>K23</xm:sqref>
        </x14:dataValidation>
        <x14:dataValidation type="list" allowBlank="1" showInputMessage="1" showErrorMessage="1" xr:uid="{F7C9153C-1355-4721-97C7-73BBB3972804}">
          <x14:formula1>
            <xm:f>'Used list manuf data fillin'!$A$16:$A$19</xm:f>
          </x14:formula1>
          <xm:sqref>K6</xm:sqref>
        </x14:dataValidation>
        <x14:dataValidation type="list" allowBlank="1" showInputMessage="1" showErrorMessage="1" xr:uid="{9C58E825-CC40-4F13-B071-33485243F95D}">
          <x14:formula1>
            <xm:f>'Used list manuf data fillin'!$A$4:$A$6</xm:f>
          </x14:formula1>
          <xm:sqref>K9:K10</xm:sqref>
        </x14:dataValidation>
        <x14:dataValidation type="list" allowBlank="1" showInputMessage="1" showErrorMessage="1" xr:uid="{7B557BB0-D1A6-47F5-B5B8-B4D6DF9C4F6A}">
          <x14:formula1>
            <xm:f>'Used list manuf data fillin'!$A$10:$A$13</xm:f>
          </x14:formula1>
          <xm:sqref>K5</xm:sqref>
        </x14:dataValidation>
        <x14:dataValidation type="list" allowBlank="1" showInputMessage="1" showErrorMessage="1" xr:uid="{F1D1F735-A771-408D-A986-825995E1A029}">
          <x14:formula1>
            <xm:f>'Used list manuf data fillin'!$A$23:$A$27</xm:f>
          </x14:formula1>
          <xm:sqref>K7</xm:sqref>
        </x14:dataValidation>
        <x14:dataValidation type="list" allowBlank="1" showInputMessage="1" showErrorMessage="1" xr:uid="{9E1568EA-273C-46A7-9CA7-BEAB3BF14E5A}">
          <x14:formula1>
            <xm:f>'Used list manuf data fillin'!$A$30:$A$32</xm:f>
          </x14:formula1>
          <xm:sqref>K8</xm:sqref>
        </x14:dataValidation>
        <x14:dataValidation type="list" allowBlank="1" showInputMessage="1" showErrorMessage="1" error="This cell is protected, please use the proposed option of the drop down list" xr:uid="{F05661A6-921B-43FE-AEC6-A00E1552A48E}">
          <x14:formula1>
            <xm:f>'Used lists'!$A$11:$A$15</xm:f>
          </x14:formula1>
          <xm:sqref>M48:M64 M27:M36 M41:M43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3"/>
  <sheetViews>
    <sheetView topLeftCell="D1" zoomScale="85" zoomScaleNormal="85" workbookViewId="0">
      <pane ySplit="3" topLeftCell="A4" activePane="bottomLeft" state="frozen"/>
      <selection pane="bottomLeft" activeCell="X5" sqref="X5"/>
    </sheetView>
  </sheetViews>
  <sheetFormatPr defaultColWidth="8.85546875" defaultRowHeight="14.45"/>
  <cols>
    <col min="1" max="1" width="10.5703125" style="2" hidden="1" customWidth="1"/>
    <col min="2" max="2" width="16.140625" style="2" hidden="1" customWidth="1"/>
    <col min="3" max="3" width="79.28515625" style="3" hidden="1" customWidth="1"/>
    <col min="4" max="4" width="10.28515625" style="2" hidden="1" customWidth="1"/>
    <col min="5" max="5" width="11.85546875" style="2" hidden="1" customWidth="1"/>
    <col min="6" max="6" width="14.85546875" style="2" hidden="1" customWidth="1"/>
    <col min="7" max="7" width="12" style="2" hidden="1" customWidth="1"/>
    <col min="8" max="8" width="14.85546875" style="2" hidden="1" customWidth="1"/>
    <col min="9" max="11" width="15" style="12" hidden="1" customWidth="1"/>
    <col min="12" max="12" width="13.7109375" style="2" hidden="1" customWidth="1"/>
    <col min="13" max="13" width="31.28515625" style="2" hidden="1" customWidth="1"/>
    <col min="14" max="14" width="22.42578125" style="2" hidden="1" customWidth="1"/>
    <col min="15" max="15" width="8.7109375" style="2" hidden="1" customWidth="1"/>
    <col min="16" max="16" width="10.28515625" style="2" hidden="1" customWidth="1"/>
    <col min="17" max="17" width="18" style="2" hidden="1" customWidth="1"/>
    <col min="18" max="18" width="77.42578125" style="1" hidden="1" customWidth="1"/>
    <col min="19" max="16384" width="8.85546875" style="1"/>
  </cols>
  <sheetData>
    <row r="1" spans="1:26">
      <c r="D1" s="25"/>
      <c r="E1" s="25"/>
      <c r="F1" s="25"/>
      <c r="G1" s="25"/>
      <c r="H1" s="25"/>
      <c r="I1" s="26"/>
    </row>
    <row r="2" spans="1:26">
      <c r="D2" s="25"/>
      <c r="E2" s="25"/>
      <c r="F2" s="25"/>
      <c r="G2" s="25"/>
      <c r="H2" s="25"/>
      <c r="I2" s="26"/>
    </row>
    <row r="3" spans="1:26" ht="57.6">
      <c r="A3" s="4" t="s">
        <v>57</v>
      </c>
      <c r="B3" s="4" t="s">
        <v>58</v>
      </c>
      <c r="C3" s="5" t="s">
        <v>59</v>
      </c>
      <c r="D3" s="4" t="s">
        <v>158</v>
      </c>
      <c r="E3" s="4" t="s">
        <v>159</v>
      </c>
      <c r="F3" s="10" t="s">
        <v>34</v>
      </c>
      <c r="G3" s="4" t="s">
        <v>160</v>
      </c>
      <c r="H3" s="10" t="s">
        <v>36</v>
      </c>
      <c r="I3" s="10" t="s">
        <v>37</v>
      </c>
      <c r="J3" s="13" t="s">
        <v>161</v>
      </c>
      <c r="K3" s="13" t="s">
        <v>162</v>
      </c>
      <c r="L3" s="13" t="s">
        <v>163</v>
      </c>
      <c r="M3" s="14" t="s">
        <v>164</v>
      </c>
      <c r="N3" s="15" t="s">
        <v>165</v>
      </c>
      <c r="O3" s="14">
        <v>2015</v>
      </c>
      <c r="P3" s="14" t="s">
        <v>166</v>
      </c>
      <c r="Q3" s="14" t="s">
        <v>167</v>
      </c>
      <c r="R3" s="16" t="s">
        <v>168</v>
      </c>
    </row>
    <row r="4" spans="1:26">
      <c r="A4" s="6">
        <v>5</v>
      </c>
      <c r="B4" s="6" t="s">
        <v>62</v>
      </c>
      <c r="C4" s="7" t="s">
        <v>66</v>
      </c>
      <c r="D4" s="6"/>
      <c r="E4" s="6" t="s">
        <v>65</v>
      </c>
      <c r="F4" s="6" t="s">
        <v>65</v>
      </c>
      <c r="G4" s="6"/>
      <c r="H4" s="6"/>
      <c r="I4" s="8" t="s">
        <v>20</v>
      </c>
      <c r="J4" s="8"/>
      <c r="K4" s="8"/>
      <c r="L4" s="6"/>
      <c r="M4" s="8" t="s">
        <v>169</v>
      </c>
      <c r="N4" s="8" t="s">
        <v>115</v>
      </c>
      <c r="O4" s="6" t="s">
        <v>170</v>
      </c>
      <c r="P4" s="6" t="s">
        <v>171</v>
      </c>
      <c r="Q4" s="6" t="s">
        <v>172</v>
      </c>
      <c r="R4" s="7" t="s">
        <v>173</v>
      </c>
    </row>
    <row r="5" spans="1:26" ht="72">
      <c r="A5" s="6">
        <v>5</v>
      </c>
      <c r="B5" s="6" t="s">
        <v>62</v>
      </c>
      <c r="C5" s="7" t="s">
        <v>63</v>
      </c>
      <c r="D5" s="6"/>
      <c r="E5" s="6"/>
      <c r="F5" s="6"/>
      <c r="G5" s="6" t="s">
        <v>65</v>
      </c>
      <c r="H5" s="6" t="s">
        <v>65</v>
      </c>
      <c r="I5" s="8" t="s">
        <v>68</v>
      </c>
      <c r="J5" s="8" t="s">
        <v>65</v>
      </c>
      <c r="K5" s="8"/>
      <c r="L5" s="6"/>
      <c r="M5" s="17" t="s">
        <v>174</v>
      </c>
      <c r="N5" s="17" t="s">
        <v>175</v>
      </c>
      <c r="O5" s="6" t="s">
        <v>170</v>
      </c>
      <c r="P5" s="8" t="s">
        <v>176</v>
      </c>
      <c r="Q5" s="6" t="s">
        <v>172</v>
      </c>
      <c r="R5" s="7" t="s">
        <v>177</v>
      </c>
      <c r="X5" s="202" t="s">
        <v>178</v>
      </c>
    </row>
    <row r="6" spans="1:26" ht="28.9">
      <c r="A6" s="6">
        <v>5</v>
      </c>
      <c r="B6" s="6" t="s">
        <v>62</v>
      </c>
      <c r="C6" s="7" t="s">
        <v>179</v>
      </c>
      <c r="D6" s="6"/>
      <c r="E6" s="6" t="s">
        <v>65</v>
      </c>
      <c r="F6" s="6" t="s">
        <v>65</v>
      </c>
      <c r="G6" s="6"/>
      <c r="H6" s="6"/>
      <c r="I6" s="8" t="s">
        <v>20</v>
      </c>
      <c r="J6" s="8" t="s">
        <v>65</v>
      </c>
      <c r="K6" s="8"/>
      <c r="L6" s="6"/>
      <c r="M6" s="17" t="s">
        <v>180</v>
      </c>
      <c r="N6" s="17" t="s">
        <v>181</v>
      </c>
      <c r="O6" s="6"/>
      <c r="P6" s="6" t="s">
        <v>182</v>
      </c>
      <c r="Q6" s="6" t="s">
        <v>183</v>
      </c>
      <c r="R6" s="7"/>
      <c r="Z6" s="201"/>
    </row>
    <row r="7" spans="1:26" ht="57.6">
      <c r="A7" s="6">
        <v>5</v>
      </c>
      <c r="B7" s="6" t="s">
        <v>62</v>
      </c>
      <c r="C7" s="7" t="s">
        <v>184</v>
      </c>
      <c r="D7" s="6"/>
      <c r="E7" s="6"/>
      <c r="F7" s="6"/>
      <c r="G7" s="6" t="s">
        <v>65</v>
      </c>
      <c r="H7" s="6" t="s">
        <v>65</v>
      </c>
      <c r="I7" s="8" t="s">
        <v>73</v>
      </c>
      <c r="J7" s="8" t="s">
        <v>65</v>
      </c>
      <c r="K7" s="8"/>
      <c r="L7" s="6"/>
      <c r="M7" s="17" t="s">
        <v>185</v>
      </c>
      <c r="N7" s="17" t="s">
        <v>186</v>
      </c>
      <c r="O7" s="6"/>
      <c r="P7" s="6" t="s">
        <v>187</v>
      </c>
      <c r="Q7" s="6" t="s">
        <v>188</v>
      </c>
      <c r="R7" s="7" t="s">
        <v>189</v>
      </c>
    </row>
    <row r="8" spans="1:26">
      <c r="A8" s="6">
        <v>5</v>
      </c>
      <c r="B8" s="6" t="s">
        <v>62</v>
      </c>
      <c r="C8" s="7" t="s">
        <v>190</v>
      </c>
      <c r="D8" s="6"/>
      <c r="E8" s="6"/>
      <c r="F8" s="6"/>
      <c r="G8" s="6"/>
      <c r="H8" s="6"/>
      <c r="I8" s="8" t="s">
        <v>20</v>
      </c>
      <c r="J8" s="8"/>
      <c r="K8" s="8" t="s">
        <v>65</v>
      </c>
      <c r="L8" s="6"/>
      <c r="M8" s="8" t="s">
        <v>169</v>
      </c>
      <c r="N8" s="8" t="s">
        <v>115</v>
      </c>
      <c r="O8" s="6" t="s">
        <v>170</v>
      </c>
      <c r="P8" s="6">
        <v>9</v>
      </c>
      <c r="Q8" s="6" t="s">
        <v>191</v>
      </c>
      <c r="R8" s="7" t="s">
        <v>192</v>
      </c>
    </row>
    <row r="9" spans="1:26">
      <c r="A9" s="6">
        <v>5</v>
      </c>
      <c r="B9" s="6" t="s">
        <v>62</v>
      </c>
      <c r="C9" s="7" t="s">
        <v>193</v>
      </c>
      <c r="D9" s="6"/>
      <c r="E9" s="6"/>
      <c r="F9" s="6"/>
      <c r="G9" s="6"/>
      <c r="H9" s="6"/>
      <c r="I9" s="8" t="s">
        <v>194</v>
      </c>
      <c r="J9" s="8" t="s">
        <v>65</v>
      </c>
      <c r="K9" s="8"/>
      <c r="L9" s="6"/>
      <c r="M9" s="8" t="s">
        <v>195</v>
      </c>
      <c r="N9" s="8" t="s">
        <v>115</v>
      </c>
      <c r="O9" s="6" t="s">
        <v>170</v>
      </c>
      <c r="P9" s="6" t="s">
        <v>171</v>
      </c>
      <c r="Q9" s="6"/>
      <c r="R9" s="7" t="s">
        <v>196</v>
      </c>
    </row>
    <row r="10" spans="1:26">
      <c r="A10" s="6">
        <v>5</v>
      </c>
      <c r="B10" s="6" t="s">
        <v>62</v>
      </c>
      <c r="C10" s="7" t="s">
        <v>197</v>
      </c>
      <c r="D10" s="6"/>
      <c r="E10" s="6"/>
      <c r="F10" s="6"/>
      <c r="G10" s="6"/>
      <c r="H10" s="6"/>
      <c r="I10" s="8" t="s">
        <v>194</v>
      </c>
      <c r="J10" s="8" t="s">
        <v>65</v>
      </c>
      <c r="K10" s="8"/>
      <c r="L10" s="6"/>
      <c r="M10" s="8" t="s">
        <v>198</v>
      </c>
      <c r="N10" s="8" t="s">
        <v>115</v>
      </c>
      <c r="O10" s="6"/>
      <c r="P10" s="6"/>
      <c r="Q10" s="6"/>
      <c r="R10" s="7"/>
    </row>
    <row r="11" spans="1:26" ht="28.9">
      <c r="A11" s="6" t="s">
        <v>199</v>
      </c>
      <c r="B11" s="6" t="s">
        <v>200</v>
      </c>
      <c r="C11" s="7" t="s">
        <v>201</v>
      </c>
      <c r="D11" s="6" t="s">
        <v>65</v>
      </c>
      <c r="E11" s="6" t="s">
        <v>65</v>
      </c>
      <c r="F11" s="6" t="s">
        <v>65</v>
      </c>
      <c r="G11" s="6" t="s">
        <v>65</v>
      </c>
      <c r="H11" s="6" t="s">
        <v>65</v>
      </c>
      <c r="I11" s="8" t="s">
        <v>20</v>
      </c>
      <c r="J11" s="8"/>
      <c r="K11" s="8"/>
      <c r="L11" s="6"/>
      <c r="M11" s="8" t="s">
        <v>169</v>
      </c>
      <c r="N11" s="8" t="s">
        <v>115</v>
      </c>
      <c r="O11" s="6" t="s">
        <v>170</v>
      </c>
      <c r="P11" s="6" t="s">
        <v>202</v>
      </c>
      <c r="Q11" s="6" t="s">
        <v>200</v>
      </c>
      <c r="R11" s="7" t="s">
        <v>203</v>
      </c>
    </row>
    <row r="12" spans="1:26">
      <c r="A12" s="6" t="s">
        <v>199</v>
      </c>
      <c r="B12" s="6" t="s">
        <v>200</v>
      </c>
      <c r="C12" s="7" t="s">
        <v>204</v>
      </c>
      <c r="D12" s="6" t="s">
        <v>65</v>
      </c>
      <c r="E12" s="6" t="s">
        <v>65</v>
      </c>
      <c r="F12" s="6" t="s">
        <v>65</v>
      </c>
      <c r="G12" s="6" t="s">
        <v>65</v>
      </c>
      <c r="H12" s="6" t="s">
        <v>65</v>
      </c>
      <c r="I12" s="8" t="s">
        <v>20</v>
      </c>
      <c r="J12" s="8"/>
      <c r="K12" s="8"/>
      <c r="L12" s="6"/>
      <c r="M12" s="8" t="s">
        <v>169</v>
      </c>
      <c r="N12" s="8" t="s">
        <v>115</v>
      </c>
      <c r="O12" s="6" t="s">
        <v>170</v>
      </c>
      <c r="P12" s="6" t="s">
        <v>202</v>
      </c>
      <c r="Q12" s="6" t="s">
        <v>200</v>
      </c>
      <c r="R12" s="7" t="s">
        <v>203</v>
      </c>
    </row>
    <row r="13" spans="1:26">
      <c r="A13" s="6"/>
      <c r="B13" s="6"/>
      <c r="C13" s="7"/>
      <c r="D13" s="6"/>
      <c r="E13" s="6"/>
      <c r="F13" s="6"/>
      <c r="G13" s="6"/>
      <c r="H13" s="6"/>
      <c r="I13" s="8"/>
      <c r="J13" s="8"/>
      <c r="K13" s="8"/>
      <c r="L13" s="6"/>
      <c r="M13" s="8" t="s">
        <v>205</v>
      </c>
      <c r="N13" s="8" t="s">
        <v>115</v>
      </c>
      <c r="O13" s="6" t="s">
        <v>170</v>
      </c>
      <c r="P13" s="6" t="s">
        <v>206</v>
      </c>
      <c r="Q13" s="6" t="s">
        <v>200</v>
      </c>
      <c r="R13" s="7" t="s">
        <v>207</v>
      </c>
    </row>
    <row r="14" spans="1:26">
      <c r="A14" s="6" t="s">
        <v>208</v>
      </c>
      <c r="B14" s="6" t="s">
        <v>200</v>
      </c>
      <c r="C14" s="7" t="s">
        <v>209</v>
      </c>
      <c r="D14" s="6" t="s">
        <v>65</v>
      </c>
      <c r="E14" s="6"/>
      <c r="F14" s="6"/>
      <c r="G14" s="6"/>
      <c r="H14" s="6"/>
      <c r="I14" s="8" t="s">
        <v>20</v>
      </c>
      <c r="J14" s="8"/>
      <c r="K14" s="8"/>
      <c r="L14" s="6"/>
      <c r="M14" s="8" t="s">
        <v>169</v>
      </c>
      <c r="N14" s="8" t="s">
        <v>115</v>
      </c>
      <c r="O14" s="6" t="s">
        <v>170</v>
      </c>
      <c r="P14" s="6" t="s">
        <v>210</v>
      </c>
      <c r="Q14" s="6" t="s">
        <v>200</v>
      </c>
      <c r="R14" s="7" t="s">
        <v>209</v>
      </c>
    </row>
    <row r="15" spans="1:26" ht="28.9">
      <c r="A15" s="6" t="s">
        <v>211</v>
      </c>
      <c r="B15" s="6" t="s">
        <v>200</v>
      </c>
      <c r="C15" s="7" t="s">
        <v>212</v>
      </c>
      <c r="D15" s="6" t="s">
        <v>65</v>
      </c>
      <c r="E15" s="6"/>
      <c r="F15" s="6"/>
      <c r="G15" s="6"/>
      <c r="H15" s="6"/>
      <c r="I15" s="8" t="s">
        <v>20</v>
      </c>
      <c r="J15" s="8"/>
      <c r="K15" s="8"/>
      <c r="L15" s="6"/>
      <c r="M15" s="8" t="s">
        <v>169</v>
      </c>
      <c r="N15" s="8" t="s">
        <v>115</v>
      </c>
      <c r="O15" s="6" t="s">
        <v>170</v>
      </c>
      <c r="P15" s="6" t="s">
        <v>210</v>
      </c>
      <c r="Q15" s="6" t="s">
        <v>200</v>
      </c>
      <c r="R15" s="7" t="s">
        <v>213</v>
      </c>
    </row>
    <row r="16" spans="1:26" ht="28.9">
      <c r="A16" s="6" t="s">
        <v>211</v>
      </c>
      <c r="B16" s="6" t="s">
        <v>200</v>
      </c>
      <c r="C16" s="7" t="s">
        <v>214</v>
      </c>
      <c r="D16" s="6" t="s">
        <v>65</v>
      </c>
      <c r="E16" s="6"/>
      <c r="F16" s="6"/>
      <c r="G16" s="6"/>
      <c r="H16" s="6"/>
      <c r="I16" s="8" t="s">
        <v>20</v>
      </c>
      <c r="J16" s="8"/>
      <c r="K16" s="8"/>
      <c r="L16" s="6"/>
      <c r="M16" s="17" t="s">
        <v>215</v>
      </c>
      <c r="N16" s="17" t="s">
        <v>216</v>
      </c>
      <c r="O16" s="6"/>
      <c r="P16" s="6"/>
      <c r="Q16" s="6"/>
      <c r="R16" s="7"/>
    </row>
    <row r="17" spans="1:18" ht="28.9">
      <c r="A17" s="6"/>
      <c r="B17" s="6"/>
      <c r="C17" s="7"/>
      <c r="D17" s="6"/>
      <c r="E17" s="6"/>
      <c r="F17" s="6"/>
      <c r="G17" s="6"/>
      <c r="H17" s="6"/>
      <c r="I17" s="8"/>
      <c r="J17" s="8"/>
      <c r="K17" s="8"/>
      <c r="L17" s="6"/>
      <c r="M17" s="8" t="s">
        <v>205</v>
      </c>
      <c r="N17" s="8" t="s">
        <v>115</v>
      </c>
      <c r="O17" s="6" t="s">
        <v>170</v>
      </c>
      <c r="P17" s="6" t="s">
        <v>210</v>
      </c>
      <c r="Q17" s="6" t="s">
        <v>200</v>
      </c>
      <c r="R17" s="7" t="s">
        <v>217</v>
      </c>
    </row>
    <row r="18" spans="1:18" ht="28.9">
      <c r="A18" s="6" t="s">
        <v>218</v>
      </c>
      <c r="B18" s="6" t="s">
        <v>200</v>
      </c>
      <c r="C18" s="7" t="s">
        <v>219</v>
      </c>
      <c r="D18" s="6" t="s">
        <v>65</v>
      </c>
      <c r="E18" s="6"/>
      <c r="F18" s="6"/>
      <c r="G18" s="6"/>
      <c r="H18" s="6"/>
      <c r="I18" s="8" t="s">
        <v>20</v>
      </c>
      <c r="J18" s="8"/>
      <c r="K18" s="8"/>
      <c r="L18" s="6"/>
      <c r="M18" s="8" t="s">
        <v>169</v>
      </c>
      <c r="N18" s="8" t="s">
        <v>115</v>
      </c>
      <c r="O18" s="6" t="s">
        <v>170</v>
      </c>
      <c r="P18" s="6" t="s">
        <v>220</v>
      </c>
      <c r="Q18" s="6" t="s">
        <v>200</v>
      </c>
      <c r="R18" s="7" t="s">
        <v>219</v>
      </c>
    </row>
    <row r="19" spans="1:18" ht="28.9">
      <c r="A19" s="6" t="s">
        <v>218</v>
      </c>
      <c r="B19" s="6" t="s">
        <v>200</v>
      </c>
      <c r="C19" s="23" t="s">
        <v>221</v>
      </c>
      <c r="D19" s="6" t="s">
        <v>65</v>
      </c>
      <c r="E19" s="6"/>
      <c r="F19" s="6"/>
      <c r="G19" s="6"/>
      <c r="H19" s="6"/>
      <c r="I19" s="8" t="s">
        <v>20</v>
      </c>
      <c r="J19" s="8"/>
      <c r="K19" s="8"/>
      <c r="L19" s="6"/>
      <c r="M19" s="8" t="s">
        <v>215</v>
      </c>
      <c r="N19" s="22" t="s">
        <v>216</v>
      </c>
      <c r="O19" s="6"/>
      <c r="P19" s="6"/>
      <c r="Q19" s="6"/>
      <c r="R19" s="7"/>
    </row>
    <row r="20" spans="1:18" ht="59.25" customHeight="1">
      <c r="A20" s="6">
        <v>7</v>
      </c>
      <c r="B20" s="6" t="s">
        <v>222</v>
      </c>
      <c r="C20" s="7" t="s">
        <v>223</v>
      </c>
      <c r="D20" s="6" t="s">
        <v>65</v>
      </c>
      <c r="E20" s="6"/>
      <c r="F20" s="6"/>
      <c r="G20" s="6"/>
      <c r="H20" s="6"/>
      <c r="I20" s="8" t="s">
        <v>20</v>
      </c>
      <c r="J20" s="8"/>
      <c r="K20" s="8"/>
      <c r="L20" s="6"/>
      <c r="M20" s="11" t="s">
        <v>224</v>
      </c>
      <c r="N20" s="8" t="s">
        <v>225</v>
      </c>
      <c r="O20" s="6"/>
      <c r="P20" s="6">
        <v>6</v>
      </c>
      <c r="Q20" s="6" t="s">
        <v>222</v>
      </c>
      <c r="R20" s="27" t="s">
        <v>222</v>
      </c>
    </row>
    <row r="21" spans="1:18">
      <c r="A21" s="6"/>
      <c r="B21" s="6"/>
      <c r="C21" s="7" t="s">
        <v>226</v>
      </c>
      <c r="D21" s="6" t="s">
        <v>65</v>
      </c>
      <c r="E21" s="6"/>
      <c r="F21" s="6"/>
      <c r="G21" s="6"/>
      <c r="H21" s="6"/>
      <c r="I21" s="8" t="s">
        <v>20</v>
      </c>
      <c r="J21" s="8"/>
      <c r="K21" s="8"/>
      <c r="L21" s="6"/>
      <c r="M21" s="8" t="s">
        <v>169</v>
      </c>
      <c r="N21" s="8" t="s">
        <v>115</v>
      </c>
      <c r="O21" s="6"/>
      <c r="P21" s="6"/>
      <c r="Q21" s="6"/>
      <c r="R21" s="7"/>
    </row>
    <row r="22" spans="1:18">
      <c r="A22" s="6"/>
      <c r="B22" s="6"/>
      <c r="C22" s="7" t="s">
        <v>227</v>
      </c>
      <c r="D22" s="6" t="s">
        <v>65</v>
      </c>
      <c r="E22" s="6"/>
      <c r="F22" s="6"/>
      <c r="G22" s="6"/>
      <c r="H22" s="6"/>
      <c r="I22" s="8" t="s">
        <v>20</v>
      </c>
      <c r="J22" s="8"/>
      <c r="K22" s="8"/>
      <c r="L22" s="6"/>
      <c r="M22" s="8" t="s">
        <v>169</v>
      </c>
      <c r="N22" s="8" t="s">
        <v>115</v>
      </c>
      <c r="O22" s="6"/>
      <c r="P22" s="6"/>
      <c r="Q22" s="6"/>
      <c r="R22" s="7"/>
    </row>
    <row r="23" spans="1:18">
      <c r="A23" s="6"/>
      <c r="B23" s="6"/>
      <c r="C23" s="7" t="s">
        <v>228</v>
      </c>
      <c r="D23" s="6" t="s">
        <v>65</v>
      </c>
      <c r="E23" s="6"/>
      <c r="F23" s="6"/>
      <c r="G23" s="6"/>
      <c r="H23" s="6"/>
      <c r="I23" s="8" t="s">
        <v>20</v>
      </c>
      <c r="J23" s="8"/>
      <c r="K23" s="8"/>
      <c r="L23" s="6"/>
      <c r="M23" s="8" t="s">
        <v>169</v>
      </c>
      <c r="N23" s="8" t="s">
        <v>115</v>
      </c>
      <c r="O23" s="6"/>
      <c r="P23" s="6"/>
      <c r="Q23" s="6"/>
      <c r="R23" s="7"/>
    </row>
    <row r="24" spans="1:18">
      <c r="A24" s="6" t="s">
        <v>171</v>
      </c>
      <c r="B24" s="6" t="s">
        <v>75</v>
      </c>
      <c r="C24" s="7" t="s">
        <v>229</v>
      </c>
      <c r="D24" s="6" t="s">
        <v>65</v>
      </c>
      <c r="E24" s="6"/>
      <c r="F24" s="6"/>
      <c r="G24" s="6"/>
      <c r="H24" s="6"/>
      <c r="I24" s="8" t="s">
        <v>20</v>
      </c>
      <c r="J24" s="8"/>
      <c r="K24" s="8"/>
      <c r="L24" s="6"/>
      <c r="M24" s="8" t="s">
        <v>169</v>
      </c>
      <c r="N24" s="8" t="s">
        <v>115</v>
      </c>
      <c r="O24" s="6"/>
      <c r="P24" s="6">
        <v>8.1999999999999993</v>
      </c>
      <c r="Q24" s="6"/>
      <c r="R24" s="7" t="s">
        <v>230</v>
      </c>
    </row>
    <row r="25" spans="1:18">
      <c r="A25" s="6" t="s">
        <v>231</v>
      </c>
      <c r="B25" s="6" t="s">
        <v>75</v>
      </c>
      <c r="C25" s="7" t="s">
        <v>232</v>
      </c>
      <c r="D25" s="6" t="s">
        <v>65</v>
      </c>
      <c r="E25" s="6"/>
      <c r="F25" s="6"/>
      <c r="G25" s="6"/>
      <c r="H25" s="6"/>
      <c r="I25" s="8" t="s">
        <v>20</v>
      </c>
      <c r="J25" s="8"/>
      <c r="K25" s="8"/>
      <c r="L25" s="6"/>
      <c r="M25" s="8" t="s">
        <v>169</v>
      </c>
      <c r="N25" s="8" t="s">
        <v>115</v>
      </c>
      <c r="O25" s="6"/>
      <c r="P25" s="6" t="s">
        <v>233</v>
      </c>
      <c r="Q25" s="6"/>
      <c r="R25" s="7" t="s">
        <v>234</v>
      </c>
    </row>
    <row r="26" spans="1:18">
      <c r="A26" s="19" t="s">
        <v>231</v>
      </c>
      <c r="B26" s="19" t="s">
        <v>75</v>
      </c>
      <c r="C26" s="23" t="s">
        <v>232</v>
      </c>
      <c r="D26" s="19"/>
      <c r="E26" s="19"/>
      <c r="F26" s="19"/>
      <c r="G26" s="19"/>
      <c r="H26" s="19"/>
      <c r="I26" s="18"/>
      <c r="J26" s="8"/>
      <c r="K26" s="8"/>
      <c r="L26" s="6"/>
      <c r="M26" s="8" t="s">
        <v>169</v>
      </c>
      <c r="N26" s="8"/>
      <c r="O26" s="6"/>
      <c r="P26" s="6" t="s">
        <v>235</v>
      </c>
      <c r="Q26" s="6"/>
      <c r="R26" s="7" t="s">
        <v>236</v>
      </c>
    </row>
    <row r="27" spans="1:18">
      <c r="A27" s="6" t="s">
        <v>74</v>
      </c>
      <c r="B27" s="6" t="s">
        <v>75</v>
      </c>
      <c r="C27" s="7" t="s">
        <v>76</v>
      </c>
      <c r="D27" s="6" t="s">
        <v>65</v>
      </c>
      <c r="E27" s="6"/>
      <c r="F27" s="6"/>
      <c r="G27" s="6"/>
      <c r="H27" s="6"/>
      <c r="I27" s="8" t="s">
        <v>78</v>
      </c>
      <c r="J27" s="8"/>
      <c r="K27" s="8"/>
      <c r="L27" s="6"/>
      <c r="M27" s="8" t="s">
        <v>169</v>
      </c>
      <c r="N27" s="8" t="s">
        <v>115</v>
      </c>
      <c r="O27" s="6"/>
      <c r="P27" s="6" t="s">
        <v>237</v>
      </c>
      <c r="Q27" s="6"/>
      <c r="R27" s="7" t="s">
        <v>238</v>
      </c>
    </row>
    <row r="28" spans="1:18">
      <c r="A28" s="6" t="s">
        <v>239</v>
      </c>
      <c r="B28" s="6" t="s">
        <v>75</v>
      </c>
      <c r="C28" s="7" t="s">
        <v>240</v>
      </c>
      <c r="D28" s="6" t="s">
        <v>65</v>
      </c>
      <c r="E28" s="6"/>
      <c r="F28" s="6"/>
      <c r="G28" s="6"/>
      <c r="H28" s="6"/>
      <c r="I28" s="8" t="s">
        <v>20</v>
      </c>
      <c r="J28" s="8"/>
      <c r="K28" s="8"/>
      <c r="L28" s="6"/>
      <c r="M28" s="8" t="s">
        <v>169</v>
      </c>
      <c r="N28" s="8" t="s">
        <v>115</v>
      </c>
      <c r="O28" s="6"/>
      <c r="P28" s="6" t="s">
        <v>241</v>
      </c>
      <c r="Q28" s="6"/>
      <c r="R28" s="7" t="s">
        <v>242</v>
      </c>
    </row>
    <row r="29" spans="1:18">
      <c r="A29" s="6" t="s">
        <v>243</v>
      </c>
      <c r="B29" s="6" t="s">
        <v>75</v>
      </c>
      <c r="C29" s="7" t="s">
        <v>244</v>
      </c>
      <c r="D29" s="6" t="s">
        <v>65</v>
      </c>
      <c r="E29" s="6"/>
      <c r="F29" s="6"/>
      <c r="G29" s="6"/>
      <c r="H29" s="6"/>
      <c r="I29" s="8" t="s">
        <v>78</v>
      </c>
      <c r="J29" s="8"/>
      <c r="K29" s="8"/>
      <c r="L29" s="6"/>
      <c r="M29" s="8" t="s">
        <v>169</v>
      </c>
      <c r="N29" s="8" t="s">
        <v>115</v>
      </c>
      <c r="O29" s="6"/>
      <c r="P29" s="6" t="s">
        <v>245</v>
      </c>
      <c r="Q29" s="6"/>
      <c r="R29" s="7" t="s">
        <v>246</v>
      </c>
    </row>
    <row r="30" spans="1:18">
      <c r="A30" s="6" t="s">
        <v>247</v>
      </c>
      <c r="B30" s="6" t="s">
        <v>75</v>
      </c>
      <c r="C30" s="7" t="s">
        <v>248</v>
      </c>
      <c r="D30" s="6" t="s">
        <v>65</v>
      </c>
      <c r="E30" s="6"/>
      <c r="F30" s="6"/>
      <c r="G30" s="6"/>
      <c r="H30" s="6"/>
      <c r="I30" s="8" t="s">
        <v>20</v>
      </c>
      <c r="J30" s="8"/>
      <c r="K30" s="8"/>
      <c r="L30" s="6"/>
      <c r="M30" s="8" t="s">
        <v>169</v>
      </c>
      <c r="N30" s="8" t="s">
        <v>115</v>
      </c>
      <c r="O30" s="6"/>
      <c r="P30" s="6" t="s">
        <v>249</v>
      </c>
      <c r="Q30" s="6"/>
      <c r="R30" s="7" t="s">
        <v>250</v>
      </c>
    </row>
    <row r="31" spans="1:18">
      <c r="A31" s="6" t="s">
        <v>251</v>
      </c>
      <c r="B31" s="6" t="s">
        <v>75</v>
      </c>
      <c r="C31" s="7" t="s">
        <v>172</v>
      </c>
      <c r="D31" s="6"/>
      <c r="E31" s="6" t="s">
        <v>65</v>
      </c>
      <c r="F31" s="6" t="s">
        <v>65</v>
      </c>
      <c r="G31" s="6"/>
      <c r="H31" s="6"/>
      <c r="I31" s="8" t="s">
        <v>20</v>
      </c>
      <c r="J31" s="8"/>
      <c r="K31" s="8"/>
      <c r="L31" s="6"/>
      <c r="M31" s="8" t="s">
        <v>169</v>
      </c>
      <c r="N31" s="8" t="s">
        <v>115</v>
      </c>
      <c r="O31" s="6"/>
      <c r="P31" s="6" t="s">
        <v>252</v>
      </c>
      <c r="Q31" s="6"/>
      <c r="R31" s="7" t="s">
        <v>253</v>
      </c>
    </row>
    <row r="32" spans="1:18">
      <c r="A32" s="6" t="s">
        <v>254</v>
      </c>
      <c r="B32" s="6" t="s">
        <v>75</v>
      </c>
      <c r="C32" s="7" t="s">
        <v>76</v>
      </c>
      <c r="D32" s="6" t="s">
        <v>65</v>
      </c>
      <c r="E32" s="6"/>
      <c r="F32" s="6"/>
      <c r="G32" s="6"/>
      <c r="H32" s="6"/>
      <c r="I32" s="8" t="s">
        <v>20</v>
      </c>
      <c r="J32" s="8"/>
      <c r="K32" s="8"/>
      <c r="L32" s="6"/>
      <c r="M32" s="8" t="s">
        <v>169</v>
      </c>
      <c r="N32" s="8" t="s">
        <v>115</v>
      </c>
      <c r="O32" s="6"/>
      <c r="P32" s="6" t="s">
        <v>255</v>
      </c>
      <c r="Q32" s="6"/>
      <c r="R32" s="7" t="s">
        <v>238</v>
      </c>
    </row>
    <row r="33" spans="1:18">
      <c r="A33" s="6" t="s">
        <v>256</v>
      </c>
      <c r="B33" s="6" t="s">
        <v>75</v>
      </c>
      <c r="C33" s="7" t="s">
        <v>257</v>
      </c>
      <c r="D33" s="6" t="s">
        <v>65</v>
      </c>
      <c r="E33" s="6"/>
      <c r="F33" s="6"/>
      <c r="G33" s="6"/>
      <c r="H33" s="6"/>
      <c r="I33" s="8" t="s">
        <v>20</v>
      </c>
      <c r="J33" s="8"/>
      <c r="K33" s="8"/>
      <c r="L33" s="6"/>
      <c r="M33" s="8" t="s">
        <v>169</v>
      </c>
      <c r="N33" s="8" t="s">
        <v>115</v>
      </c>
      <c r="O33" s="6"/>
      <c r="P33" s="6" t="s">
        <v>258</v>
      </c>
      <c r="Q33" s="6"/>
      <c r="R33" s="7" t="s">
        <v>257</v>
      </c>
    </row>
    <row r="34" spans="1:18">
      <c r="A34" s="6" t="s">
        <v>259</v>
      </c>
      <c r="B34" s="6" t="s">
        <v>75</v>
      </c>
      <c r="C34" s="7" t="s">
        <v>260</v>
      </c>
      <c r="D34" s="6" t="s">
        <v>65</v>
      </c>
      <c r="E34" s="6"/>
      <c r="F34" s="6"/>
      <c r="G34" s="6"/>
      <c r="H34" s="6"/>
      <c r="I34" s="8" t="s">
        <v>20</v>
      </c>
      <c r="J34" s="8"/>
      <c r="K34" s="8"/>
      <c r="L34" s="6"/>
      <c r="M34" s="8" t="s">
        <v>169</v>
      </c>
      <c r="N34" s="8" t="s">
        <v>115</v>
      </c>
      <c r="O34" s="6"/>
      <c r="P34" s="6" t="s">
        <v>261</v>
      </c>
      <c r="Q34" s="6"/>
      <c r="R34" s="7" t="s">
        <v>262</v>
      </c>
    </row>
    <row r="35" spans="1:18">
      <c r="A35" s="6" t="s">
        <v>263</v>
      </c>
      <c r="B35" s="6" t="s">
        <v>75</v>
      </c>
      <c r="C35" s="7" t="s">
        <v>264</v>
      </c>
      <c r="D35" s="6" t="s">
        <v>65</v>
      </c>
      <c r="E35" s="6"/>
      <c r="F35" s="6"/>
      <c r="G35" s="6"/>
      <c r="H35" s="6"/>
      <c r="I35" s="8" t="s">
        <v>20</v>
      </c>
      <c r="J35" s="8"/>
      <c r="K35" s="8"/>
      <c r="L35" s="6"/>
      <c r="M35" s="8" t="s">
        <v>169</v>
      </c>
      <c r="N35" s="8" t="s">
        <v>115</v>
      </c>
      <c r="O35" s="6"/>
      <c r="P35" s="6" t="s">
        <v>265</v>
      </c>
      <c r="Q35" s="6"/>
      <c r="R35" s="7" t="s">
        <v>266</v>
      </c>
    </row>
    <row r="36" spans="1:18">
      <c r="A36" s="6" t="s">
        <v>267</v>
      </c>
      <c r="B36" s="6" t="s">
        <v>75</v>
      </c>
      <c r="C36" s="7" t="s">
        <v>268</v>
      </c>
      <c r="D36" s="6" t="s">
        <v>65</v>
      </c>
      <c r="E36" s="6"/>
      <c r="F36" s="6"/>
      <c r="G36" s="6"/>
      <c r="H36" s="6"/>
      <c r="I36" s="8" t="s">
        <v>20</v>
      </c>
      <c r="J36" s="8"/>
      <c r="K36" s="8"/>
      <c r="L36" s="6"/>
      <c r="M36" s="8" t="s">
        <v>169</v>
      </c>
      <c r="N36" s="8" t="s">
        <v>115</v>
      </c>
      <c r="O36" s="6"/>
      <c r="P36" s="6">
        <v>8.3000000000000007</v>
      </c>
      <c r="Q36" s="6"/>
      <c r="R36" s="7" t="s">
        <v>269</v>
      </c>
    </row>
    <row r="37" spans="1:18" ht="43.15">
      <c r="A37" s="6" t="s">
        <v>79</v>
      </c>
      <c r="B37" s="6" t="s">
        <v>75</v>
      </c>
      <c r="C37" s="7" t="s">
        <v>80</v>
      </c>
      <c r="D37" s="6"/>
      <c r="E37" s="6" t="s">
        <v>270</v>
      </c>
      <c r="F37" s="6" t="s">
        <v>65</v>
      </c>
      <c r="G37" s="6"/>
      <c r="H37" s="6"/>
      <c r="I37" s="8" t="s">
        <v>82</v>
      </c>
      <c r="J37" s="8"/>
      <c r="K37" s="8"/>
      <c r="L37" s="6"/>
      <c r="M37" s="8" t="s">
        <v>169</v>
      </c>
      <c r="N37" s="8" t="s">
        <v>115</v>
      </c>
      <c r="O37" s="6"/>
      <c r="P37" s="6">
        <v>8.6</v>
      </c>
      <c r="Q37" s="6"/>
      <c r="R37" s="7" t="s">
        <v>271</v>
      </c>
    </row>
    <row r="38" spans="1:18">
      <c r="A38" s="6" t="s">
        <v>83</v>
      </c>
      <c r="B38" s="6" t="s">
        <v>75</v>
      </c>
      <c r="C38" s="7" t="s">
        <v>84</v>
      </c>
      <c r="D38" s="6"/>
      <c r="E38" s="6" t="s">
        <v>65</v>
      </c>
      <c r="F38" s="6" t="s">
        <v>65</v>
      </c>
      <c r="G38" s="6"/>
      <c r="H38" s="6"/>
      <c r="I38" s="8" t="s">
        <v>20</v>
      </c>
      <c r="J38" s="8"/>
      <c r="K38" s="8"/>
      <c r="L38" s="6"/>
      <c r="M38" s="8" t="s">
        <v>169</v>
      </c>
      <c r="N38" s="8" t="s">
        <v>115</v>
      </c>
      <c r="O38" s="6"/>
      <c r="P38" s="6">
        <v>8.6</v>
      </c>
      <c r="Q38" s="6"/>
      <c r="R38" s="7" t="s">
        <v>271</v>
      </c>
    </row>
    <row r="39" spans="1:18">
      <c r="A39" s="6" t="s">
        <v>85</v>
      </c>
      <c r="B39" s="6" t="s">
        <v>75</v>
      </c>
      <c r="C39" s="7" t="s">
        <v>272</v>
      </c>
      <c r="D39" s="6"/>
      <c r="E39" s="6" t="s">
        <v>65</v>
      </c>
      <c r="F39" s="6" t="s">
        <v>65</v>
      </c>
      <c r="G39" s="6"/>
      <c r="H39" s="6"/>
      <c r="I39" s="8" t="s">
        <v>20</v>
      </c>
      <c r="J39" s="8"/>
      <c r="K39" s="8"/>
      <c r="L39" s="6"/>
      <c r="M39" s="8" t="s">
        <v>169</v>
      </c>
      <c r="N39" s="8" t="s">
        <v>115</v>
      </c>
      <c r="O39" s="6"/>
      <c r="P39" s="6">
        <v>8.6999999999999993</v>
      </c>
      <c r="Q39" s="6"/>
      <c r="R39" s="7" t="s">
        <v>272</v>
      </c>
    </row>
    <row r="40" spans="1:18" ht="28.9">
      <c r="A40" s="6" t="s">
        <v>88</v>
      </c>
      <c r="B40" s="6" t="s">
        <v>75</v>
      </c>
      <c r="C40" s="7" t="s">
        <v>89</v>
      </c>
      <c r="D40" s="6"/>
      <c r="E40" s="6"/>
      <c r="F40" s="6"/>
      <c r="G40" s="6"/>
      <c r="H40" s="6"/>
      <c r="I40" s="8" t="s">
        <v>91</v>
      </c>
      <c r="J40" s="8"/>
      <c r="K40" s="8"/>
      <c r="L40" s="6"/>
      <c r="M40" s="8" t="s">
        <v>169</v>
      </c>
      <c r="N40" s="8" t="s">
        <v>115</v>
      </c>
      <c r="O40" s="6"/>
      <c r="P40" s="6">
        <v>8.8000000000000007</v>
      </c>
      <c r="Q40" s="6"/>
      <c r="R40" s="7" t="s">
        <v>273</v>
      </c>
    </row>
    <row r="41" spans="1:18">
      <c r="A41" s="6" t="s">
        <v>274</v>
      </c>
      <c r="B41" s="6" t="s">
        <v>75</v>
      </c>
      <c r="C41" s="7" t="s">
        <v>275</v>
      </c>
      <c r="D41" s="6"/>
      <c r="E41" s="6"/>
      <c r="F41" s="6"/>
      <c r="G41" s="6"/>
      <c r="H41" s="6"/>
      <c r="I41" s="8" t="s">
        <v>78</v>
      </c>
      <c r="J41" s="8"/>
      <c r="K41" s="8"/>
      <c r="L41" s="6"/>
      <c r="M41" s="8" t="s">
        <v>169</v>
      </c>
      <c r="N41" s="8" t="s">
        <v>115</v>
      </c>
      <c r="O41" s="6"/>
      <c r="P41" s="6">
        <v>8.9</v>
      </c>
      <c r="Q41" s="6"/>
      <c r="R41" s="7" t="s">
        <v>275</v>
      </c>
    </row>
    <row r="42" spans="1:18">
      <c r="A42" s="6" t="s">
        <v>276</v>
      </c>
      <c r="B42" s="6" t="s">
        <v>75</v>
      </c>
      <c r="C42" s="7" t="s">
        <v>277</v>
      </c>
      <c r="D42" s="6" t="s">
        <v>65</v>
      </c>
      <c r="E42" s="6"/>
      <c r="F42" s="6"/>
      <c r="G42" s="6"/>
      <c r="H42" s="6"/>
      <c r="I42" s="8" t="s">
        <v>194</v>
      </c>
      <c r="J42" s="8"/>
      <c r="K42" s="8"/>
      <c r="L42" s="6"/>
      <c r="M42" s="8" t="s">
        <v>169</v>
      </c>
      <c r="N42" s="8" t="s">
        <v>115</v>
      </c>
      <c r="O42" s="6" t="s">
        <v>170</v>
      </c>
      <c r="P42" s="6" t="s">
        <v>171</v>
      </c>
      <c r="Q42" s="6" t="s">
        <v>172</v>
      </c>
      <c r="R42" s="7" t="s">
        <v>278</v>
      </c>
    </row>
    <row r="43" spans="1:18">
      <c r="A43" s="6" t="s">
        <v>279</v>
      </c>
      <c r="B43" s="6" t="s">
        <v>75</v>
      </c>
      <c r="C43" s="7" t="s">
        <v>280</v>
      </c>
      <c r="D43" s="6"/>
      <c r="E43" s="6" t="s">
        <v>65</v>
      </c>
      <c r="F43" s="6" t="s">
        <v>65</v>
      </c>
      <c r="G43" s="6"/>
      <c r="H43" s="6"/>
      <c r="I43" s="8" t="s">
        <v>20</v>
      </c>
      <c r="J43" s="8"/>
      <c r="K43" s="8"/>
      <c r="L43" s="6"/>
      <c r="M43" s="8" t="s">
        <v>169</v>
      </c>
      <c r="N43" s="8" t="s">
        <v>115</v>
      </c>
      <c r="O43" s="6"/>
      <c r="P43" s="6">
        <v>8.11</v>
      </c>
      <c r="Q43" s="6"/>
      <c r="R43" s="7" t="s">
        <v>281</v>
      </c>
    </row>
    <row r="44" spans="1:18">
      <c r="A44" s="6" t="s">
        <v>282</v>
      </c>
      <c r="B44" s="6" t="s">
        <v>75</v>
      </c>
      <c r="C44" s="7" t="s">
        <v>283</v>
      </c>
      <c r="D44" s="6"/>
      <c r="E44" s="6" t="s">
        <v>65</v>
      </c>
      <c r="F44" s="6" t="s">
        <v>65</v>
      </c>
      <c r="G44" s="6"/>
      <c r="H44" s="6"/>
      <c r="I44" s="8" t="s">
        <v>20</v>
      </c>
      <c r="J44" s="8"/>
      <c r="K44" s="8"/>
      <c r="L44" s="6"/>
      <c r="M44" s="8" t="s">
        <v>169</v>
      </c>
      <c r="N44" s="8" t="s">
        <v>115</v>
      </c>
      <c r="O44" s="6"/>
      <c r="P44" s="6">
        <v>8.1199999999999992</v>
      </c>
      <c r="Q44" s="6"/>
      <c r="R44" s="7" t="s">
        <v>283</v>
      </c>
    </row>
    <row r="45" spans="1:18" ht="43.15">
      <c r="A45" s="6" t="s">
        <v>284</v>
      </c>
      <c r="B45" s="6" t="s">
        <v>75</v>
      </c>
      <c r="C45" s="7" t="s">
        <v>285</v>
      </c>
      <c r="D45" s="6"/>
      <c r="E45" s="6"/>
      <c r="F45" s="6"/>
      <c r="G45" s="6"/>
      <c r="H45" s="6"/>
      <c r="I45" s="8" t="s">
        <v>41</v>
      </c>
      <c r="J45" s="8"/>
      <c r="K45" s="8"/>
      <c r="L45" s="6"/>
      <c r="M45" s="8" t="s">
        <v>169</v>
      </c>
      <c r="N45" s="8"/>
      <c r="O45" s="6"/>
      <c r="P45" s="6" t="s">
        <v>286</v>
      </c>
      <c r="Q45" s="6"/>
      <c r="R45" s="7" t="s">
        <v>287</v>
      </c>
    </row>
    <row r="46" spans="1:18">
      <c r="A46" s="6" t="s">
        <v>288</v>
      </c>
      <c r="B46" s="6" t="s">
        <v>142</v>
      </c>
      <c r="C46" s="7" t="s">
        <v>289</v>
      </c>
      <c r="D46" s="6"/>
      <c r="E46" s="6"/>
      <c r="F46" s="6"/>
      <c r="G46" s="6"/>
      <c r="H46" s="6"/>
      <c r="I46" s="8" t="s">
        <v>290</v>
      </c>
      <c r="J46" s="8"/>
      <c r="K46" s="8"/>
      <c r="L46" s="6"/>
      <c r="M46" s="6" t="s">
        <v>169</v>
      </c>
      <c r="N46" s="20"/>
      <c r="O46" s="6"/>
      <c r="P46" s="20" t="s">
        <v>291</v>
      </c>
      <c r="Q46" s="20"/>
      <c r="R46" s="28" t="s">
        <v>289</v>
      </c>
    </row>
    <row r="47" spans="1:18" ht="54" customHeight="1">
      <c r="A47" s="6" t="s">
        <v>292</v>
      </c>
      <c r="B47" s="6" t="s">
        <v>142</v>
      </c>
      <c r="C47" s="7" t="s">
        <v>293</v>
      </c>
      <c r="D47" s="6"/>
      <c r="E47" s="6"/>
      <c r="F47" s="6"/>
      <c r="G47" s="6"/>
      <c r="H47" s="6"/>
      <c r="I47" s="8" t="s">
        <v>294</v>
      </c>
      <c r="J47" s="8"/>
      <c r="K47" s="8"/>
      <c r="L47" s="6"/>
      <c r="M47" s="17" t="s">
        <v>295</v>
      </c>
      <c r="N47" s="21" t="s">
        <v>296</v>
      </c>
      <c r="O47" s="6"/>
      <c r="P47" s="22" t="s">
        <v>297</v>
      </c>
      <c r="Q47" s="20"/>
      <c r="R47" s="28" t="s">
        <v>298</v>
      </c>
    </row>
    <row r="48" spans="1:18">
      <c r="A48" s="6"/>
      <c r="B48" s="6"/>
      <c r="C48" s="7"/>
      <c r="D48" s="6"/>
      <c r="E48" s="6"/>
      <c r="F48" s="6"/>
      <c r="G48" s="6"/>
      <c r="H48" s="6"/>
      <c r="I48" s="8"/>
      <c r="J48" s="8"/>
      <c r="K48" s="8"/>
      <c r="L48" s="6"/>
      <c r="M48" s="8" t="s">
        <v>205</v>
      </c>
      <c r="N48" s="20" t="s">
        <v>115</v>
      </c>
      <c r="O48" s="6"/>
      <c r="P48" s="20"/>
      <c r="Q48" s="20"/>
      <c r="R48" s="29" t="s">
        <v>299</v>
      </c>
    </row>
    <row r="49" spans="1:18" ht="43.15">
      <c r="A49" s="6" t="s">
        <v>300</v>
      </c>
      <c r="B49" s="6" t="s">
        <v>142</v>
      </c>
      <c r="C49" s="7" t="s">
        <v>301</v>
      </c>
      <c r="D49" s="6"/>
      <c r="E49" s="6"/>
      <c r="F49" s="6"/>
      <c r="G49" s="6"/>
      <c r="H49" s="6"/>
      <c r="I49" s="8" t="s">
        <v>302</v>
      </c>
      <c r="J49" s="8"/>
      <c r="K49" s="8"/>
      <c r="L49" s="6"/>
      <c r="M49" s="6" t="s">
        <v>169</v>
      </c>
      <c r="N49" s="20"/>
      <c r="O49" s="6"/>
      <c r="P49" s="20" t="s">
        <v>303</v>
      </c>
      <c r="Q49" s="20"/>
      <c r="R49" s="29" t="s">
        <v>304</v>
      </c>
    </row>
    <row r="50" spans="1:18">
      <c r="A50" s="6" t="s">
        <v>305</v>
      </c>
      <c r="B50" s="6" t="s">
        <v>142</v>
      </c>
      <c r="C50" s="7" t="s">
        <v>306</v>
      </c>
      <c r="D50" s="6" t="s">
        <v>65</v>
      </c>
      <c r="E50" s="6"/>
      <c r="F50" s="6"/>
      <c r="G50" s="6"/>
      <c r="H50" s="6"/>
      <c r="I50" s="8"/>
      <c r="J50" s="8"/>
      <c r="K50" s="8"/>
      <c r="L50" s="6"/>
      <c r="M50" s="6" t="s">
        <v>169</v>
      </c>
      <c r="N50" s="20"/>
      <c r="O50" s="6"/>
      <c r="P50" s="20" t="s">
        <v>307</v>
      </c>
      <c r="Q50" s="20"/>
      <c r="R50" s="29" t="s">
        <v>308</v>
      </c>
    </row>
    <row r="51" spans="1:18" ht="28.9">
      <c r="A51" s="6" t="s">
        <v>309</v>
      </c>
      <c r="B51" s="6" t="s">
        <v>142</v>
      </c>
      <c r="C51" s="7" t="s">
        <v>310</v>
      </c>
      <c r="D51" s="6"/>
      <c r="E51" s="6"/>
      <c r="F51" s="6"/>
      <c r="G51" s="6"/>
      <c r="H51" s="6"/>
      <c r="I51" s="8" t="s">
        <v>311</v>
      </c>
      <c r="J51" s="8"/>
      <c r="K51" s="8"/>
      <c r="L51" s="6"/>
      <c r="M51" s="6" t="s">
        <v>169</v>
      </c>
      <c r="N51" s="20"/>
      <c r="O51" s="6"/>
      <c r="P51" s="20" t="s">
        <v>312</v>
      </c>
      <c r="Q51" s="20"/>
      <c r="R51" s="28" t="s">
        <v>310</v>
      </c>
    </row>
    <row r="52" spans="1:18" ht="29.25" customHeight="1">
      <c r="A52" s="6" t="s">
        <v>313</v>
      </c>
      <c r="B52" s="6" t="s">
        <v>93</v>
      </c>
      <c r="C52" s="7" t="s">
        <v>314</v>
      </c>
      <c r="D52" s="6"/>
      <c r="E52" s="6" t="s">
        <v>65</v>
      </c>
      <c r="F52" s="6" t="s">
        <v>65</v>
      </c>
      <c r="G52" s="6"/>
      <c r="H52" s="6"/>
      <c r="I52" s="8"/>
      <c r="J52" s="8"/>
      <c r="K52" s="8"/>
      <c r="L52" s="6"/>
      <c r="M52" s="8" t="s">
        <v>169</v>
      </c>
      <c r="N52" s="8" t="s">
        <v>115</v>
      </c>
      <c r="O52" s="6" t="s">
        <v>170</v>
      </c>
      <c r="P52" s="6" t="s">
        <v>315</v>
      </c>
      <c r="Q52" s="6" t="s">
        <v>172</v>
      </c>
      <c r="R52" s="7" t="s">
        <v>316</v>
      </c>
    </row>
    <row r="53" spans="1:18" ht="28.9">
      <c r="A53" s="6" t="s">
        <v>317</v>
      </c>
      <c r="B53" s="6" t="s">
        <v>93</v>
      </c>
      <c r="C53" s="7" t="s">
        <v>318</v>
      </c>
      <c r="D53" s="6"/>
      <c r="E53" s="6" t="s">
        <v>65</v>
      </c>
      <c r="F53" s="6" t="s">
        <v>65</v>
      </c>
      <c r="G53" s="6"/>
      <c r="H53" s="6"/>
      <c r="I53" s="8"/>
      <c r="J53" s="8"/>
      <c r="K53" s="8"/>
      <c r="L53" s="6"/>
      <c r="M53" s="8" t="s">
        <v>169</v>
      </c>
      <c r="N53" s="8" t="s">
        <v>115</v>
      </c>
      <c r="O53" s="6"/>
      <c r="P53" s="6" t="s">
        <v>319</v>
      </c>
      <c r="Q53" s="6"/>
      <c r="R53" s="7" t="s">
        <v>320</v>
      </c>
    </row>
    <row r="54" spans="1:18" ht="25.5" customHeight="1">
      <c r="A54" s="6" t="s">
        <v>321</v>
      </c>
      <c r="B54" s="6" t="s">
        <v>93</v>
      </c>
      <c r="C54" s="7" t="s">
        <v>322</v>
      </c>
      <c r="D54" s="6"/>
      <c r="E54" s="6" t="s">
        <v>65</v>
      </c>
      <c r="F54" s="6" t="s">
        <v>65</v>
      </c>
      <c r="G54" s="6"/>
      <c r="H54" s="6"/>
      <c r="I54" s="8"/>
      <c r="J54" s="8"/>
      <c r="K54" s="8"/>
      <c r="L54" s="6"/>
      <c r="M54" s="8" t="s">
        <v>169</v>
      </c>
      <c r="N54" s="8" t="s">
        <v>115</v>
      </c>
      <c r="O54" s="6" t="s">
        <v>170</v>
      </c>
      <c r="P54" s="6" t="s">
        <v>276</v>
      </c>
      <c r="Q54" s="6" t="s">
        <v>172</v>
      </c>
      <c r="R54" s="7" t="s">
        <v>323</v>
      </c>
    </row>
    <row r="55" spans="1:18" ht="28.9">
      <c r="A55" s="6" t="s">
        <v>324</v>
      </c>
      <c r="B55" s="6" t="s">
        <v>93</v>
      </c>
      <c r="C55" s="7" t="s">
        <v>325</v>
      </c>
      <c r="D55" s="6" t="s">
        <v>65</v>
      </c>
      <c r="E55" s="6" t="s">
        <v>65</v>
      </c>
      <c r="F55" s="6" t="s">
        <v>65</v>
      </c>
      <c r="G55" s="6"/>
      <c r="H55" s="6"/>
      <c r="I55" s="8"/>
      <c r="J55" s="8"/>
      <c r="K55" s="8"/>
      <c r="L55" s="6"/>
      <c r="M55" s="8" t="s">
        <v>169</v>
      </c>
      <c r="N55" s="8" t="s">
        <v>115</v>
      </c>
      <c r="O55" s="6" t="s">
        <v>170</v>
      </c>
      <c r="P55" s="6" t="s">
        <v>282</v>
      </c>
      <c r="Q55" s="6" t="s">
        <v>172</v>
      </c>
      <c r="R55" s="7" t="s">
        <v>326</v>
      </c>
    </row>
    <row r="56" spans="1:18">
      <c r="A56" s="6" t="s">
        <v>324</v>
      </c>
      <c r="B56" s="6" t="s">
        <v>93</v>
      </c>
      <c r="C56" s="7" t="s">
        <v>327</v>
      </c>
      <c r="D56" s="6" t="s">
        <v>65</v>
      </c>
      <c r="E56" s="6"/>
      <c r="F56" s="6"/>
      <c r="G56" s="6"/>
      <c r="H56" s="6"/>
      <c r="I56" s="8"/>
      <c r="J56" s="8"/>
      <c r="K56" s="8"/>
      <c r="L56" s="6"/>
      <c r="M56" s="8" t="s">
        <v>169</v>
      </c>
      <c r="N56" s="8" t="s">
        <v>115</v>
      </c>
      <c r="O56" s="6" t="s">
        <v>170</v>
      </c>
      <c r="P56" s="6" t="s">
        <v>282</v>
      </c>
      <c r="Q56" s="6" t="s">
        <v>172</v>
      </c>
      <c r="R56" s="7" t="s">
        <v>328</v>
      </c>
    </row>
    <row r="57" spans="1:18" ht="28.9">
      <c r="A57" s="6" t="s">
        <v>324</v>
      </c>
      <c r="B57" s="6" t="s">
        <v>93</v>
      </c>
      <c r="C57" s="7" t="s">
        <v>329</v>
      </c>
      <c r="D57" s="6" t="s">
        <v>65</v>
      </c>
      <c r="E57" s="6" t="s">
        <v>65</v>
      </c>
      <c r="F57" s="6" t="s">
        <v>65</v>
      </c>
      <c r="G57" s="6"/>
      <c r="H57" s="6"/>
      <c r="I57" s="8"/>
      <c r="J57" s="8"/>
      <c r="K57" s="8"/>
      <c r="L57" s="6"/>
      <c r="M57" s="8" t="s">
        <v>169</v>
      </c>
      <c r="N57" s="8" t="s">
        <v>115</v>
      </c>
      <c r="O57" s="6" t="s">
        <v>170</v>
      </c>
      <c r="P57" s="6" t="s">
        <v>282</v>
      </c>
      <c r="Q57" s="6" t="s">
        <v>172</v>
      </c>
      <c r="R57" s="7" t="s">
        <v>330</v>
      </c>
    </row>
    <row r="58" spans="1:18" ht="28.9">
      <c r="A58" s="6" t="s">
        <v>324</v>
      </c>
      <c r="B58" s="6" t="s">
        <v>93</v>
      </c>
      <c r="C58" s="7" t="s">
        <v>331</v>
      </c>
      <c r="D58" s="6" t="s">
        <v>65</v>
      </c>
      <c r="E58" s="6" t="s">
        <v>65</v>
      </c>
      <c r="F58" s="6" t="s">
        <v>65</v>
      </c>
      <c r="G58" s="6"/>
      <c r="H58" s="6"/>
      <c r="I58" s="8"/>
      <c r="J58" s="8"/>
      <c r="K58" s="8"/>
      <c r="L58" s="6"/>
      <c r="M58" s="8" t="s">
        <v>169</v>
      </c>
      <c r="N58" s="8" t="s">
        <v>115</v>
      </c>
      <c r="O58" s="6" t="s">
        <v>170</v>
      </c>
      <c r="P58" s="6" t="s">
        <v>171</v>
      </c>
      <c r="Q58" s="6" t="s">
        <v>172</v>
      </c>
      <c r="R58" s="8" t="s">
        <v>332</v>
      </c>
    </row>
    <row r="59" spans="1:18" ht="28.9">
      <c r="A59" s="6" t="s">
        <v>324</v>
      </c>
      <c r="B59" s="6" t="s">
        <v>93</v>
      </c>
      <c r="C59" s="7" t="s">
        <v>333</v>
      </c>
      <c r="D59" s="6" t="s">
        <v>65</v>
      </c>
      <c r="E59" s="6" t="s">
        <v>65</v>
      </c>
      <c r="F59" s="6" t="s">
        <v>65</v>
      </c>
      <c r="G59" s="6"/>
      <c r="H59" s="6"/>
      <c r="I59" s="8"/>
      <c r="J59" s="8"/>
      <c r="K59" s="8"/>
      <c r="L59" s="6"/>
      <c r="M59" s="8" t="s">
        <v>169</v>
      </c>
      <c r="N59" s="8" t="s">
        <v>115</v>
      </c>
      <c r="O59" s="6" t="s">
        <v>170</v>
      </c>
      <c r="P59" s="6" t="s">
        <v>282</v>
      </c>
      <c r="Q59" s="6" t="s">
        <v>172</v>
      </c>
      <c r="R59" s="7" t="s">
        <v>334</v>
      </c>
    </row>
    <row r="60" spans="1:18" ht="28.9">
      <c r="A60" s="6" t="s">
        <v>335</v>
      </c>
      <c r="B60" s="6" t="s">
        <v>93</v>
      </c>
      <c r="C60" s="7" t="s">
        <v>336</v>
      </c>
      <c r="D60" s="6" t="s">
        <v>65</v>
      </c>
      <c r="E60" s="6" t="s">
        <v>65</v>
      </c>
      <c r="F60" s="6" t="s">
        <v>65</v>
      </c>
      <c r="G60" s="6"/>
      <c r="H60" s="6"/>
      <c r="I60" s="8"/>
      <c r="J60" s="8"/>
      <c r="K60" s="8"/>
      <c r="L60" s="6"/>
      <c r="M60" s="8" t="s">
        <v>169</v>
      </c>
      <c r="N60" s="8" t="s">
        <v>115</v>
      </c>
      <c r="O60" s="6"/>
      <c r="P60" s="6" t="s">
        <v>284</v>
      </c>
      <c r="Q60" s="6"/>
      <c r="R60" s="7" t="s">
        <v>337</v>
      </c>
    </row>
    <row r="61" spans="1:18" ht="28.9">
      <c r="A61" s="6" t="s">
        <v>338</v>
      </c>
      <c r="B61" s="6" t="s">
        <v>93</v>
      </c>
      <c r="C61" s="7" t="s">
        <v>339</v>
      </c>
      <c r="D61" s="6" t="s">
        <v>65</v>
      </c>
      <c r="E61" s="6"/>
      <c r="F61" s="6"/>
      <c r="G61" s="6"/>
      <c r="H61" s="6"/>
      <c r="I61" s="8"/>
      <c r="J61" s="8"/>
      <c r="K61" s="8"/>
      <c r="L61" s="6"/>
      <c r="M61" s="8" t="s">
        <v>169</v>
      </c>
      <c r="N61" s="8" t="s">
        <v>115</v>
      </c>
      <c r="O61" s="6"/>
      <c r="P61" s="6" t="s">
        <v>284</v>
      </c>
      <c r="Q61" s="6"/>
      <c r="R61" s="7" t="s">
        <v>340</v>
      </c>
    </row>
    <row r="62" spans="1:18">
      <c r="A62" s="6" t="s">
        <v>338</v>
      </c>
      <c r="B62" s="6" t="s">
        <v>93</v>
      </c>
      <c r="C62" s="7" t="s">
        <v>341</v>
      </c>
      <c r="D62" s="6" t="s">
        <v>65</v>
      </c>
      <c r="E62" s="6"/>
      <c r="F62" s="6"/>
      <c r="G62" s="6"/>
      <c r="H62" s="6"/>
      <c r="I62" s="8"/>
      <c r="J62" s="8"/>
      <c r="K62" s="8"/>
      <c r="L62" s="6"/>
      <c r="M62" s="8" t="s">
        <v>169</v>
      </c>
      <c r="N62" s="8" t="s">
        <v>115</v>
      </c>
      <c r="O62" s="6"/>
      <c r="P62" s="6" t="s">
        <v>342</v>
      </c>
      <c r="Q62" s="6"/>
      <c r="R62" s="7" t="s">
        <v>343</v>
      </c>
    </row>
    <row r="63" spans="1:18" ht="28.9">
      <c r="A63" s="6" t="s">
        <v>338</v>
      </c>
      <c r="B63" s="6"/>
      <c r="C63" s="7" t="s">
        <v>344</v>
      </c>
      <c r="D63" s="6" t="s">
        <v>65</v>
      </c>
      <c r="E63" s="6"/>
      <c r="F63" s="6"/>
      <c r="G63" s="6"/>
      <c r="H63" s="6"/>
      <c r="I63" s="8"/>
      <c r="J63" s="8"/>
      <c r="K63" s="8"/>
      <c r="L63" s="6"/>
      <c r="M63" s="8" t="s">
        <v>169</v>
      </c>
      <c r="N63" s="8" t="s">
        <v>115</v>
      </c>
      <c r="O63" s="6"/>
      <c r="P63" s="6" t="s">
        <v>284</v>
      </c>
      <c r="Q63" s="6"/>
      <c r="R63" s="7" t="s">
        <v>345</v>
      </c>
    </row>
    <row r="64" spans="1:18">
      <c r="A64" s="6"/>
      <c r="B64" s="6"/>
      <c r="C64" s="7"/>
      <c r="D64" s="6"/>
      <c r="E64" s="6"/>
      <c r="F64" s="6"/>
      <c r="G64" s="6"/>
      <c r="H64" s="6"/>
      <c r="I64" s="8"/>
      <c r="J64" s="8"/>
      <c r="K64" s="8"/>
      <c r="L64" s="6"/>
      <c r="M64" s="8" t="s">
        <v>205</v>
      </c>
      <c r="N64" s="8" t="s">
        <v>115</v>
      </c>
      <c r="O64" s="6"/>
      <c r="P64" s="6" t="s">
        <v>284</v>
      </c>
      <c r="Q64" s="6"/>
      <c r="R64" s="7" t="s">
        <v>346</v>
      </c>
    </row>
    <row r="65" spans="1:18" ht="28.9">
      <c r="A65" s="6" t="s">
        <v>338</v>
      </c>
      <c r="B65" s="6" t="s">
        <v>93</v>
      </c>
      <c r="C65" s="7" t="s">
        <v>347</v>
      </c>
      <c r="D65" s="6" t="s">
        <v>65</v>
      </c>
      <c r="E65" s="6"/>
      <c r="F65" s="6"/>
      <c r="G65" s="6"/>
      <c r="H65" s="6"/>
      <c r="I65" s="8"/>
      <c r="J65" s="8"/>
      <c r="K65" s="8"/>
      <c r="L65" s="6"/>
      <c r="M65" s="8" t="s">
        <v>169</v>
      </c>
      <c r="N65" s="8" t="s">
        <v>115</v>
      </c>
      <c r="O65" s="6"/>
      <c r="P65" s="6" t="s">
        <v>342</v>
      </c>
      <c r="Q65" s="6"/>
      <c r="R65" s="7" t="s">
        <v>348</v>
      </c>
    </row>
    <row r="66" spans="1:18">
      <c r="A66" s="6" t="s">
        <v>338</v>
      </c>
      <c r="B66" s="6" t="s">
        <v>93</v>
      </c>
      <c r="C66" s="7" t="s">
        <v>349</v>
      </c>
      <c r="D66" s="6" t="s">
        <v>65</v>
      </c>
      <c r="E66" s="6"/>
      <c r="F66" s="6"/>
      <c r="G66" s="6"/>
      <c r="H66" s="6"/>
      <c r="I66" s="8"/>
      <c r="J66" s="8"/>
      <c r="K66" s="8"/>
      <c r="L66" s="6"/>
      <c r="M66" s="8" t="s">
        <v>169</v>
      </c>
      <c r="N66" s="8" t="s">
        <v>115</v>
      </c>
      <c r="O66" s="6"/>
      <c r="P66" s="6" t="s">
        <v>342</v>
      </c>
      <c r="Q66" s="6"/>
      <c r="R66" s="7" t="s">
        <v>350</v>
      </c>
    </row>
    <row r="67" spans="1:18">
      <c r="A67" s="6" t="s">
        <v>351</v>
      </c>
      <c r="B67" s="6" t="s">
        <v>93</v>
      </c>
      <c r="C67" s="7" t="s">
        <v>352</v>
      </c>
      <c r="D67" s="6"/>
      <c r="E67" s="6" t="s">
        <v>65</v>
      </c>
      <c r="F67" s="6" t="s">
        <v>65</v>
      </c>
      <c r="G67" s="6"/>
      <c r="H67" s="6"/>
      <c r="I67" s="8"/>
      <c r="J67" s="8"/>
      <c r="K67" s="8"/>
      <c r="L67" s="6"/>
      <c r="M67" s="8" t="s">
        <v>169</v>
      </c>
      <c r="N67" s="8" t="s">
        <v>115</v>
      </c>
      <c r="O67" s="6"/>
      <c r="P67" s="6" t="s">
        <v>353</v>
      </c>
      <c r="Q67" s="6" t="s">
        <v>172</v>
      </c>
      <c r="R67" s="7" t="s">
        <v>352</v>
      </c>
    </row>
    <row r="68" spans="1:18" ht="28.9">
      <c r="A68" s="6" t="s">
        <v>351</v>
      </c>
      <c r="B68" s="6" t="s">
        <v>93</v>
      </c>
      <c r="C68" s="7" t="s">
        <v>354</v>
      </c>
      <c r="D68" s="6"/>
      <c r="E68" s="6" t="s">
        <v>65</v>
      </c>
      <c r="F68" s="6" t="s">
        <v>65</v>
      </c>
      <c r="G68" s="6"/>
      <c r="H68" s="6"/>
      <c r="I68" s="8"/>
      <c r="J68" s="8"/>
      <c r="K68" s="8"/>
      <c r="L68" s="6"/>
      <c r="M68" s="8" t="s">
        <v>169</v>
      </c>
      <c r="N68" s="8" t="s">
        <v>115</v>
      </c>
      <c r="O68" s="6" t="s">
        <v>170</v>
      </c>
      <c r="P68" s="6" t="s">
        <v>279</v>
      </c>
      <c r="Q68" s="6" t="s">
        <v>172</v>
      </c>
      <c r="R68" s="7" t="s">
        <v>355</v>
      </c>
    </row>
    <row r="69" spans="1:18">
      <c r="A69" s="6" t="s">
        <v>356</v>
      </c>
      <c r="B69" s="6" t="s">
        <v>93</v>
      </c>
      <c r="C69" s="7" t="s">
        <v>357</v>
      </c>
      <c r="D69" s="6"/>
      <c r="E69" s="6" t="s">
        <v>65</v>
      </c>
      <c r="F69" s="6" t="s">
        <v>65</v>
      </c>
      <c r="G69" s="6"/>
      <c r="H69" s="6"/>
      <c r="I69" s="8"/>
      <c r="J69" s="8"/>
      <c r="K69" s="8"/>
      <c r="L69" s="6"/>
      <c r="M69" s="8" t="s">
        <v>169</v>
      </c>
      <c r="N69" s="8" t="s">
        <v>115</v>
      </c>
      <c r="O69" s="6"/>
      <c r="P69" s="6" t="s">
        <v>171</v>
      </c>
      <c r="Q69" s="6" t="s">
        <v>172</v>
      </c>
      <c r="R69" s="7" t="s">
        <v>358</v>
      </c>
    </row>
    <row r="70" spans="1:18">
      <c r="A70" s="6" t="s">
        <v>92</v>
      </c>
      <c r="B70" s="6" t="s">
        <v>93</v>
      </c>
      <c r="C70" s="7" t="s">
        <v>94</v>
      </c>
      <c r="D70" s="6"/>
      <c r="E70" s="6"/>
      <c r="F70" s="6"/>
      <c r="G70" s="6"/>
      <c r="H70" s="6" t="s">
        <v>65</v>
      </c>
      <c r="I70" s="8"/>
      <c r="J70" s="8"/>
      <c r="K70" s="8" t="s">
        <v>65</v>
      </c>
      <c r="L70" s="6"/>
      <c r="M70" s="17" t="s">
        <v>180</v>
      </c>
      <c r="N70" s="17" t="s">
        <v>359</v>
      </c>
      <c r="O70" s="6"/>
      <c r="P70" s="6"/>
      <c r="Q70" s="6"/>
      <c r="R70" s="7"/>
    </row>
    <row r="71" spans="1:18" ht="28.9">
      <c r="A71" s="6" t="s">
        <v>92</v>
      </c>
      <c r="B71" s="6" t="s">
        <v>93</v>
      </c>
      <c r="C71" s="7" t="s">
        <v>97</v>
      </c>
      <c r="D71" s="6"/>
      <c r="E71" s="6"/>
      <c r="F71" s="6"/>
      <c r="G71" s="6"/>
      <c r="H71" s="6" t="s">
        <v>65</v>
      </c>
      <c r="I71" s="8"/>
      <c r="J71" s="8"/>
      <c r="K71" s="8" t="s">
        <v>65</v>
      </c>
      <c r="L71" s="6"/>
      <c r="M71" s="17" t="s">
        <v>360</v>
      </c>
      <c r="N71" s="17" t="s">
        <v>359</v>
      </c>
      <c r="O71" s="6"/>
      <c r="P71" s="6"/>
      <c r="Q71" s="6"/>
      <c r="R71" s="7"/>
    </row>
    <row r="72" spans="1:18" ht="28.9">
      <c r="A72" s="6" t="s">
        <v>92</v>
      </c>
      <c r="B72" s="6" t="s">
        <v>93</v>
      </c>
      <c r="C72" s="7" t="s">
        <v>98</v>
      </c>
      <c r="D72" s="6"/>
      <c r="E72" s="6"/>
      <c r="F72" s="6"/>
      <c r="G72" s="6"/>
      <c r="H72" s="6" t="s">
        <v>65</v>
      </c>
      <c r="I72" s="8"/>
      <c r="J72" s="8"/>
      <c r="K72" s="8" t="s">
        <v>65</v>
      </c>
      <c r="L72" s="6"/>
      <c r="M72" s="17" t="s">
        <v>360</v>
      </c>
      <c r="N72" s="17" t="s">
        <v>359</v>
      </c>
      <c r="O72" s="6"/>
      <c r="P72" s="6"/>
      <c r="Q72" s="6"/>
      <c r="R72" s="7"/>
    </row>
    <row r="73" spans="1:18" ht="43.15">
      <c r="A73" s="6" t="s">
        <v>92</v>
      </c>
      <c r="B73" s="6" t="s">
        <v>93</v>
      </c>
      <c r="C73" s="7" t="s">
        <v>99</v>
      </c>
      <c r="D73" s="6"/>
      <c r="E73" s="6"/>
      <c r="F73" s="6"/>
      <c r="G73" s="6"/>
      <c r="H73" s="6" t="s">
        <v>65</v>
      </c>
      <c r="I73" s="8"/>
      <c r="J73" s="8"/>
      <c r="K73" s="8" t="s">
        <v>65</v>
      </c>
      <c r="L73" s="6"/>
      <c r="M73" s="17" t="s">
        <v>360</v>
      </c>
      <c r="N73" s="17" t="s">
        <v>359</v>
      </c>
      <c r="O73" s="6"/>
      <c r="P73" s="6"/>
      <c r="Q73" s="6"/>
      <c r="R73" s="7"/>
    </row>
    <row r="74" spans="1:18" ht="43.15">
      <c r="A74" s="6" t="s">
        <v>100</v>
      </c>
      <c r="B74" s="6" t="s">
        <v>93</v>
      </c>
      <c r="C74" s="7" t="s">
        <v>101</v>
      </c>
      <c r="D74" s="6"/>
      <c r="E74" s="6"/>
      <c r="F74" s="6"/>
      <c r="G74" s="6"/>
      <c r="H74" s="6" t="s">
        <v>65</v>
      </c>
      <c r="I74" s="8"/>
      <c r="J74" s="8"/>
      <c r="K74" s="8" t="s">
        <v>65</v>
      </c>
      <c r="L74" s="6"/>
      <c r="M74" s="17" t="s">
        <v>360</v>
      </c>
      <c r="N74" s="17" t="s">
        <v>359</v>
      </c>
      <c r="O74" s="6"/>
      <c r="P74" s="6"/>
      <c r="Q74" s="6"/>
      <c r="R74" s="7"/>
    </row>
    <row r="75" spans="1:18" ht="158.44999999999999">
      <c r="A75" s="6" t="s">
        <v>102</v>
      </c>
      <c r="B75" s="6" t="s">
        <v>93</v>
      </c>
      <c r="C75" s="7" t="s">
        <v>361</v>
      </c>
      <c r="D75" s="8"/>
      <c r="E75" s="8"/>
      <c r="F75" s="8"/>
      <c r="G75" s="8"/>
      <c r="H75" s="8" t="s">
        <v>65</v>
      </c>
      <c r="I75" s="8" t="s">
        <v>104</v>
      </c>
      <c r="J75" s="8"/>
      <c r="K75" s="8" t="s">
        <v>65</v>
      </c>
      <c r="L75" s="6"/>
      <c r="M75" s="17" t="s">
        <v>362</v>
      </c>
      <c r="N75" s="17" t="s">
        <v>359</v>
      </c>
      <c r="O75" s="6" t="s">
        <v>170</v>
      </c>
      <c r="P75" s="6">
        <v>10</v>
      </c>
      <c r="Q75" s="6" t="s">
        <v>363</v>
      </c>
      <c r="R75" s="7" t="s">
        <v>364</v>
      </c>
    </row>
    <row r="76" spans="1:18" ht="28.9">
      <c r="A76" s="6" t="s">
        <v>102</v>
      </c>
      <c r="B76" s="6" t="s">
        <v>93</v>
      </c>
      <c r="C76" s="7" t="s">
        <v>365</v>
      </c>
      <c r="D76" s="6" t="s">
        <v>65</v>
      </c>
      <c r="E76" s="6"/>
      <c r="F76" s="6"/>
      <c r="G76" s="6"/>
      <c r="H76" s="6"/>
      <c r="I76" s="8"/>
      <c r="J76" s="8"/>
      <c r="K76" s="8"/>
      <c r="L76" s="6"/>
      <c r="M76" s="8" t="s">
        <v>169</v>
      </c>
      <c r="N76" s="8" t="s">
        <v>115</v>
      </c>
      <c r="O76" s="6" t="s">
        <v>170</v>
      </c>
      <c r="P76" s="6">
        <v>10</v>
      </c>
      <c r="Q76" s="6" t="s">
        <v>363</v>
      </c>
      <c r="R76" s="7" t="s">
        <v>366</v>
      </c>
    </row>
    <row r="77" spans="1:18" ht="43.15">
      <c r="A77" s="6" t="s">
        <v>106</v>
      </c>
      <c r="B77" s="6" t="s">
        <v>93</v>
      </c>
      <c r="C77" s="7" t="s">
        <v>107</v>
      </c>
      <c r="D77" s="6"/>
      <c r="E77" s="6"/>
      <c r="F77" s="6"/>
      <c r="G77" s="6" t="s">
        <v>65</v>
      </c>
      <c r="H77" s="6" t="s">
        <v>65</v>
      </c>
      <c r="I77" s="8"/>
      <c r="J77" s="8" t="s">
        <v>65</v>
      </c>
      <c r="K77" s="8"/>
      <c r="L77" s="6"/>
      <c r="M77" s="8" t="s">
        <v>169</v>
      </c>
      <c r="N77" s="8" t="s">
        <v>115</v>
      </c>
      <c r="O77" s="6"/>
      <c r="P77" s="6" t="s">
        <v>367</v>
      </c>
      <c r="Q77" s="6"/>
      <c r="R77" s="7" t="s">
        <v>368</v>
      </c>
    </row>
    <row r="78" spans="1:18" ht="28.9">
      <c r="A78" s="6" t="s">
        <v>109</v>
      </c>
      <c r="B78" s="6" t="s">
        <v>110</v>
      </c>
      <c r="C78" s="7" t="s">
        <v>111</v>
      </c>
      <c r="D78" s="6"/>
      <c r="E78" s="6"/>
      <c r="F78" s="6"/>
      <c r="G78" s="6" t="s">
        <v>65</v>
      </c>
      <c r="H78" s="6" t="s">
        <v>65</v>
      </c>
      <c r="I78" s="8"/>
      <c r="J78" s="8" t="s">
        <v>65</v>
      </c>
      <c r="K78" s="8"/>
      <c r="L78" s="6"/>
      <c r="M78" s="8" t="s">
        <v>169</v>
      </c>
      <c r="N78" s="8" t="s">
        <v>115</v>
      </c>
      <c r="O78" s="6"/>
      <c r="P78" s="9" t="s">
        <v>369</v>
      </c>
      <c r="Q78" s="9"/>
      <c r="R78" s="9" t="s">
        <v>370</v>
      </c>
    </row>
    <row r="79" spans="1:18">
      <c r="A79" s="6"/>
      <c r="B79" s="6"/>
      <c r="C79" s="7"/>
      <c r="D79" s="6"/>
      <c r="E79" s="6"/>
      <c r="F79" s="6"/>
      <c r="G79" s="6"/>
      <c r="H79" s="6"/>
      <c r="I79" s="8"/>
      <c r="J79" s="8"/>
      <c r="K79" s="8"/>
      <c r="L79" s="6"/>
      <c r="M79" s="8" t="s">
        <v>371</v>
      </c>
      <c r="N79" s="8" t="s">
        <v>115</v>
      </c>
      <c r="O79" s="6"/>
      <c r="P79" s="6" t="s">
        <v>210</v>
      </c>
      <c r="Q79" s="6" t="s">
        <v>200</v>
      </c>
      <c r="R79" s="7" t="s">
        <v>372</v>
      </c>
    </row>
    <row r="80" spans="1:18" ht="28.9">
      <c r="A80" s="6" t="s">
        <v>113</v>
      </c>
      <c r="B80" s="6" t="s">
        <v>110</v>
      </c>
      <c r="C80" s="7" t="s">
        <v>114</v>
      </c>
      <c r="D80" s="6"/>
      <c r="E80" s="6"/>
      <c r="F80" s="6"/>
      <c r="G80" s="6"/>
      <c r="H80" s="6"/>
      <c r="I80" s="8" t="s">
        <v>115</v>
      </c>
      <c r="J80" s="8" t="s">
        <v>65</v>
      </c>
      <c r="K80" s="8"/>
      <c r="L80" s="6"/>
      <c r="M80" s="8" t="s">
        <v>373</v>
      </c>
      <c r="N80" s="18" t="s">
        <v>374</v>
      </c>
      <c r="O80" s="6"/>
      <c r="P80" s="6" t="s">
        <v>375</v>
      </c>
      <c r="Q80" s="6"/>
      <c r="R80" s="7" t="s">
        <v>376</v>
      </c>
    </row>
    <row r="81" spans="1:18" ht="28.9">
      <c r="A81" s="6" t="s">
        <v>116</v>
      </c>
      <c r="B81" s="6" t="s">
        <v>110</v>
      </c>
      <c r="C81" s="7" t="s">
        <v>117</v>
      </c>
      <c r="D81" s="6"/>
      <c r="E81" s="6"/>
      <c r="F81" s="6"/>
      <c r="G81" s="6" t="s">
        <v>65</v>
      </c>
      <c r="H81" s="6" t="s">
        <v>65</v>
      </c>
      <c r="I81" s="8"/>
      <c r="J81" s="8" t="s">
        <v>65</v>
      </c>
      <c r="K81" s="8"/>
      <c r="L81" s="6"/>
      <c r="M81" s="8" t="s">
        <v>169</v>
      </c>
      <c r="N81" s="8"/>
      <c r="O81" s="6"/>
      <c r="P81" s="9" t="s">
        <v>369</v>
      </c>
      <c r="Q81" s="6"/>
      <c r="R81" s="7" t="s">
        <v>370</v>
      </c>
    </row>
    <row r="82" spans="1:18">
      <c r="A82" s="6"/>
      <c r="B82" s="6"/>
      <c r="C82" s="7"/>
      <c r="D82" s="6"/>
      <c r="E82" s="6"/>
      <c r="F82" s="6"/>
      <c r="G82" s="6"/>
      <c r="H82" s="6"/>
      <c r="I82" s="8"/>
      <c r="J82" s="8"/>
      <c r="K82" s="8"/>
      <c r="L82" s="6"/>
      <c r="M82" s="8" t="s">
        <v>205</v>
      </c>
      <c r="N82" s="8"/>
      <c r="O82" s="6"/>
      <c r="P82" s="9" t="s">
        <v>377</v>
      </c>
      <c r="Q82" s="6"/>
      <c r="R82" s="7" t="s">
        <v>378</v>
      </c>
    </row>
    <row r="83" spans="1:18">
      <c r="A83" s="6"/>
      <c r="B83" s="6"/>
      <c r="C83" s="7"/>
      <c r="D83" s="6"/>
      <c r="E83" s="6"/>
      <c r="F83" s="6"/>
      <c r="G83" s="6"/>
      <c r="H83" s="6"/>
      <c r="I83" s="8"/>
      <c r="J83" s="8"/>
      <c r="K83" s="8"/>
      <c r="L83" s="6"/>
      <c r="M83" s="8" t="s">
        <v>205</v>
      </c>
      <c r="N83" s="8"/>
      <c r="O83" s="6"/>
      <c r="P83" s="9" t="s">
        <v>379</v>
      </c>
      <c r="Q83" s="6"/>
      <c r="R83" s="7" t="s">
        <v>380</v>
      </c>
    </row>
    <row r="84" spans="1:18" ht="28.9">
      <c r="A84" s="6"/>
      <c r="B84" s="6"/>
      <c r="C84" s="7"/>
      <c r="D84" s="6"/>
      <c r="E84" s="6"/>
      <c r="F84" s="6"/>
      <c r="G84" s="6"/>
      <c r="H84" s="6"/>
      <c r="I84" s="8"/>
      <c r="J84" s="8"/>
      <c r="K84" s="8"/>
      <c r="L84" s="6"/>
      <c r="M84" s="8" t="s">
        <v>205</v>
      </c>
      <c r="N84" s="8"/>
      <c r="O84" s="6"/>
      <c r="P84" s="9" t="s">
        <v>381</v>
      </c>
      <c r="Q84" s="6"/>
      <c r="R84" s="7" t="s">
        <v>382</v>
      </c>
    </row>
    <row r="85" spans="1:18" ht="28.9">
      <c r="A85" s="6" t="s">
        <v>118</v>
      </c>
      <c r="B85" s="6" t="s">
        <v>119</v>
      </c>
      <c r="C85" s="7" t="s">
        <v>120</v>
      </c>
      <c r="D85" s="6"/>
      <c r="E85" s="6"/>
      <c r="F85" s="6"/>
      <c r="G85" s="6" t="s">
        <v>65</v>
      </c>
      <c r="H85" s="6" t="s">
        <v>65</v>
      </c>
      <c r="I85" s="8"/>
      <c r="J85" s="8" t="s">
        <v>65</v>
      </c>
      <c r="K85" s="8"/>
      <c r="L85" s="6"/>
      <c r="M85" s="8" t="s">
        <v>169</v>
      </c>
      <c r="N85" s="8"/>
      <c r="O85" s="6"/>
      <c r="P85" s="6" t="s">
        <v>383</v>
      </c>
      <c r="Q85" s="6"/>
      <c r="R85" s="7" t="s">
        <v>384</v>
      </c>
    </row>
    <row r="86" spans="1:18" ht="28.9">
      <c r="A86" s="6"/>
      <c r="B86" s="6"/>
      <c r="C86" s="7"/>
      <c r="D86" s="6"/>
      <c r="E86" s="6"/>
      <c r="F86" s="6"/>
      <c r="G86" s="6"/>
      <c r="H86" s="6"/>
      <c r="I86" s="8"/>
      <c r="J86" s="8"/>
      <c r="K86" s="8"/>
      <c r="L86" s="6"/>
      <c r="M86" s="8" t="s">
        <v>385</v>
      </c>
      <c r="N86" s="8" t="s">
        <v>115</v>
      </c>
      <c r="O86" s="6"/>
      <c r="P86" s="6" t="s">
        <v>383</v>
      </c>
      <c r="Q86" s="6"/>
      <c r="R86" s="7" t="s">
        <v>386</v>
      </c>
    </row>
    <row r="87" spans="1:18" ht="28.9">
      <c r="A87" s="6" t="s">
        <v>121</v>
      </c>
      <c r="B87" s="6" t="s">
        <v>119</v>
      </c>
      <c r="C87" s="7" t="s">
        <v>122</v>
      </c>
      <c r="D87" s="6"/>
      <c r="E87" s="6"/>
      <c r="F87" s="6"/>
      <c r="G87" s="24" t="s">
        <v>65</v>
      </c>
      <c r="H87" s="6" t="s">
        <v>65</v>
      </c>
      <c r="I87" s="8"/>
      <c r="J87" s="8" t="s">
        <v>65</v>
      </c>
      <c r="K87" s="8"/>
      <c r="L87" s="6"/>
      <c r="M87" s="8" t="s">
        <v>169</v>
      </c>
      <c r="N87" s="8"/>
      <c r="O87" s="6"/>
      <c r="P87" s="6" t="s">
        <v>387</v>
      </c>
      <c r="Q87" s="6"/>
      <c r="R87" s="7" t="s">
        <v>388</v>
      </c>
    </row>
    <row r="88" spans="1:18" ht="28.9">
      <c r="A88" s="6"/>
      <c r="B88" s="6"/>
      <c r="C88" s="7"/>
      <c r="D88" s="6"/>
      <c r="E88" s="6"/>
      <c r="F88" s="6"/>
      <c r="G88" s="6"/>
      <c r="H88" s="6"/>
      <c r="I88" s="8"/>
      <c r="J88" s="8"/>
      <c r="K88" s="8"/>
      <c r="L88" s="6"/>
      <c r="M88" s="8" t="s">
        <v>385</v>
      </c>
      <c r="N88" s="8" t="s">
        <v>115</v>
      </c>
      <c r="O88" s="6"/>
      <c r="P88" s="6" t="s">
        <v>387</v>
      </c>
      <c r="Q88" s="6"/>
      <c r="R88" s="7" t="s">
        <v>389</v>
      </c>
    </row>
    <row r="89" spans="1:18" ht="86.45">
      <c r="A89" s="6" t="s">
        <v>123</v>
      </c>
      <c r="B89" s="8" t="s">
        <v>124</v>
      </c>
      <c r="C89" s="7" t="s">
        <v>125</v>
      </c>
      <c r="D89" s="6"/>
      <c r="E89" s="6"/>
      <c r="F89" s="6"/>
      <c r="G89" s="6"/>
      <c r="H89" s="6"/>
      <c r="I89" s="8" t="s">
        <v>127</v>
      </c>
      <c r="J89" s="8" t="s">
        <v>65</v>
      </c>
      <c r="K89" s="8"/>
      <c r="L89" s="6"/>
      <c r="M89" s="8" t="s">
        <v>169</v>
      </c>
      <c r="N89" s="8" t="s">
        <v>115</v>
      </c>
      <c r="O89" s="6"/>
      <c r="P89" s="6" t="s">
        <v>390</v>
      </c>
      <c r="Q89" s="6"/>
      <c r="R89" s="7" t="s">
        <v>391</v>
      </c>
    </row>
    <row r="90" spans="1:18" ht="86.45">
      <c r="A90" s="6" t="s">
        <v>128</v>
      </c>
      <c r="B90" s="6" t="s">
        <v>129</v>
      </c>
      <c r="C90" s="7" t="s">
        <v>130</v>
      </c>
      <c r="D90" s="6"/>
      <c r="E90" s="6"/>
      <c r="F90" s="6"/>
      <c r="G90" s="6"/>
      <c r="H90" s="6"/>
      <c r="I90" s="8" t="s">
        <v>140</v>
      </c>
      <c r="J90" s="8" t="s">
        <v>65</v>
      </c>
      <c r="K90" s="8"/>
      <c r="L90" s="6"/>
      <c r="M90" s="17" t="s">
        <v>392</v>
      </c>
      <c r="N90" s="17" t="s">
        <v>393</v>
      </c>
      <c r="O90" s="6"/>
      <c r="P90" s="6" t="s">
        <v>394</v>
      </c>
      <c r="Q90" s="6"/>
      <c r="R90" s="7" t="s">
        <v>395</v>
      </c>
    </row>
    <row r="91" spans="1:18" ht="28.9">
      <c r="A91" s="6"/>
      <c r="B91" s="6"/>
      <c r="C91" s="7"/>
      <c r="D91" s="6"/>
      <c r="E91" s="6"/>
      <c r="F91" s="6"/>
      <c r="G91" s="6"/>
      <c r="H91" s="6"/>
      <c r="I91" s="8"/>
      <c r="J91" s="8"/>
      <c r="K91" s="8"/>
      <c r="L91" s="6"/>
      <c r="M91" s="8" t="s">
        <v>385</v>
      </c>
      <c r="N91" s="8" t="s">
        <v>115</v>
      </c>
      <c r="O91" s="6"/>
      <c r="P91" s="6" t="s">
        <v>396</v>
      </c>
      <c r="Q91" s="6"/>
      <c r="R91" s="7" t="s">
        <v>397</v>
      </c>
    </row>
    <row r="92" spans="1:18" ht="28.9">
      <c r="A92" s="6"/>
      <c r="B92" s="6"/>
      <c r="C92" s="7"/>
      <c r="D92" s="6"/>
      <c r="E92" s="6"/>
      <c r="F92" s="6"/>
      <c r="G92" s="6"/>
      <c r="H92" s="6"/>
      <c r="I92" s="8"/>
      <c r="J92" s="8"/>
      <c r="K92" s="8"/>
      <c r="L92" s="6"/>
      <c r="M92" s="8" t="s">
        <v>385</v>
      </c>
      <c r="N92" s="8" t="s">
        <v>115</v>
      </c>
      <c r="O92" s="6"/>
      <c r="P92" s="6" t="s">
        <v>398</v>
      </c>
      <c r="Q92" s="6"/>
      <c r="R92" s="7" t="s">
        <v>399</v>
      </c>
    </row>
    <row r="93" spans="1:18" ht="28.9">
      <c r="A93" s="6" t="s">
        <v>133</v>
      </c>
      <c r="B93" s="6" t="s">
        <v>129</v>
      </c>
      <c r="C93" s="7" t="s">
        <v>134</v>
      </c>
      <c r="D93" s="6"/>
      <c r="E93" s="6"/>
      <c r="F93" s="6"/>
      <c r="G93" s="6" t="s">
        <v>65</v>
      </c>
      <c r="H93" s="6" t="s">
        <v>65</v>
      </c>
      <c r="I93" s="8"/>
      <c r="J93" s="8" t="s">
        <v>65</v>
      </c>
      <c r="K93" s="8"/>
      <c r="L93" s="6"/>
      <c r="M93" s="17" t="s">
        <v>362</v>
      </c>
      <c r="N93" s="17" t="s">
        <v>400</v>
      </c>
      <c r="O93" s="6"/>
      <c r="P93" s="6" t="s">
        <v>401</v>
      </c>
      <c r="Q93" s="6"/>
      <c r="R93" s="7" t="s">
        <v>402</v>
      </c>
    </row>
    <row r="94" spans="1:18">
      <c r="A94" s="6" t="s">
        <v>133</v>
      </c>
      <c r="B94" s="6" t="s">
        <v>129</v>
      </c>
      <c r="C94" s="7" t="s">
        <v>136</v>
      </c>
      <c r="D94" s="6"/>
      <c r="E94" s="6"/>
      <c r="F94" s="6"/>
      <c r="G94" s="6" t="s">
        <v>65</v>
      </c>
      <c r="H94" s="6" t="s">
        <v>65</v>
      </c>
      <c r="I94" s="8" t="s">
        <v>65</v>
      </c>
      <c r="J94" s="8"/>
      <c r="K94" s="8"/>
      <c r="L94" s="6"/>
      <c r="M94" s="8" t="s">
        <v>169</v>
      </c>
      <c r="N94" s="8" t="s">
        <v>115</v>
      </c>
      <c r="O94" s="6" t="s">
        <v>170</v>
      </c>
      <c r="P94" s="6" t="s">
        <v>85</v>
      </c>
      <c r="Q94" s="6" t="s">
        <v>172</v>
      </c>
      <c r="R94" s="7" t="s">
        <v>403</v>
      </c>
    </row>
    <row r="95" spans="1:18" ht="86.45">
      <c r="A95" s="6" t="s">
        <v>137</v>
      </c>
      <c r="B95" s="6" t="s">
        <v>129</v>
      </c>
      <c r="C95" s="7" t="s">
        <v>138</v>
      </c>
      <c r="D95" s="6"/>
      <c r="E95" s="6"/>
      <c r="F95" s="6"/>
      <c r="G95" s="6"/>
      <c r="H95" s="6"/>
      <c r="I95" s="8" t="s">
        <v>140</v>
      </c>
      <c r="J95" s="8"/>
      <c r="K95" s="8" t="s">
        <v>65</v>
      </c>
      <c r="L95" s="6"/>
      <c r="M95" s="17" t="s">
        <v>404</v>
      </c>
      <c r="N95" s="17" t="s">
        <v>393</v>
      </c>
      <c r="O95" s="6" t="s">
        <v>170</v>
      </c>
      <c r="P95" s="6">
        <v>9</v>
      </c>
      <c r="Q95" s="6" t="s">
        <v>191</v>
      </c>
      <c r="R95" s="7" t="s">
        <v>405</v>
      </c>
    </row>
    <row r="96" spans="1:18">
      <c r="A96" s="6"/>
      <c r="B96" s="6"/>
      <c r="C96" s="7"/>
      <c r="D96" s="6"/>
      <c r="E96" s="6"/>
      <c r="F96" s="6"/>
      <c r="G96" s="6"/>
      <c r="H96" s="6"/>
      <c r="I96" s="8"/>
      <c r="J96" s="8"/>
      <c r="K96" s="8"/>
      <c r="L96" s="6"/>
      <c r="M96" s="6"/>
      <c r="N96" s="6"/>
      <c r="O96" s="6"/>
      <c r="P96" s="6"/>
      <c r="Q96" s="6"/>
      <c r="R96" s="9"/>
    </row>
    <row r="97" spans="1:18">
      <c r="A97" s="6"/>
      <c r="B97" s="6"/>
      <c r="C97" s="7"/>
      <c r="D97" s="6"/>
      <c r="E97" s="6"/>
      <c r="F97" s="6"/>
      <c r="G97" s="6"/>
      <c r="H97" s="6"/>
      <c r="I97" s="8"/>
      <c r="J97" s="8"/>
      <c r="K97" s="8"/>
      <c r="L97" s="6"/>
      <c r="M97" s="6"/>
      <c r="N97" s="6"/>
      <c r="O97" s="6"/>
      <c r="P97" s="6"/>
      <c r="Q97" s="6"/>
      <c r="R97" s="9"/>
    </row>
    <row r="98" spans="1:18">
      <c r="A98" s="6"/>
      <c r="B98" s="6"/>
      <c r="C98" s="7"/>
      <c r="D98" s="6"/>
      <c r="E98" s="6"/>
      <c r="F98" s="6"/>
      <c r="G98" s="6"/>
      <c r="H98" s="6"/>
      <c r="I98" s="8"/>
      <c r="J98" s="8"/>
      <c r="K98" s="8"/>
      <c r="L98" s="6"/>
      <c r="M98" s="6"/>
      <c r="N98" s="6"/>
      <c r="O98" s="6"/>
      <c r="P98" s="6"/>
      <c r="Q98" s="6"/>
      <c r="R98" s="9"/>
    </row>
    <row r="99" spans="1:18">
      <c r="A99" s="6"/>
      <c r="B99" s="6"/>
      <c r="C99" s="7"/>
      <c r="D99" s="6"/>
      <c r="E99" s="6"/>
      <c r="F99" s="6"/>
      <c r="G99" s="6"/>
      <c r="H99" s="6"/>
      <c r="I99" s="8"/>
      <c r="J99" s="8"/>
      <c r="K99" s="8"/>
      <c r="L99" s="6"/>
      <c r="M99" s="6"/>
      <c r="N99" s="6"/>
      <c r="O99" s="6"/>
      <c r="P99" s="6"/>
      <c r="Q99" s="6"/>
      <c r="R99" s="9"/>
    </row>
    <row r="100" spans="1:18">
      <c r="A100" s="6"/>
      <c r="B100" s="6"/>
      <c r="C100" s="7"/>
      <c r="D100" s="6"/>
      <c r="E100" s="6"/>
      <c r="F100" s="6"/>
      <c r="G100" s="6"/>
      <c r="H100" s="6"/>
      <c r="I100" s="8"/>
      <c r="J100" s="8"/>
      <c r="K100" s="8"/>
      <c r="L100" s="6"/>
      <c r="M100" s="6"/>
      <c r="N100" s="6"/>
      <c r="O100" s="6"/>
      <c r="P100" s="6"/>
      <c r="Q100" s="6"/>
      <c r="R100" s="9"/>
    </row>
    <row r="101" spans="1:18">
      <c r="A101" s="6"/>
      <c r="B101" s="6"/>
      <c r="C101" s="7"/>
      <c r="D101" s="6"/>
      <c r="E101" s="6"/>
      <c r="F101" s="6"/>
      <c r="G101" s="6"/>
      <c r="H101" s="6"/>
      <c r="I101" s="8"/>
      <c r="J101" s="8"/>
      <c r="K101" s="8"/>
      <c r="L101" s="6"/>
      <c r="M101" s="6"/>
      <c r="N101" s="6"/>
      <c r="O101" s="6"/>
      <c r="P101" s="6"/>
      <c r="Q101" s="6"/>
      <c r="R101" s="9"/>
    </row>
    <row r="102" spans="1:18">
      <c r="A102" s="6"/>
      <c r="B102" s="6"/>
      <c r="C102" s="7"/>
      <c r="D102" s="6"/>
      <c r="E102" s="6"/>
      <c r="F102" s="6"/>
      <c r="G102" s="6"/>
      <c r="H102" s="6"/>
      <c r="I102" s="8"/>
      <c r="J102" s="8"/>
      <c r="K102" s="8"/>
      <c r="L102" s="6"/>
      <c r="M102" s="6"/>
      <c r="N102" s="6"/>
      <c r="O102" s="6"/>
      <c r="P102" s="6"/>
      <c r="Q102" s="6"/>
      <c r="R102" s="9"/>
    </row>
    <row r="103" spans="1:18">
      <c r="A103" s="6"/>
      <c r="B103" s="6"/>
      <c r="C103" s="7"/>
      <c r="D103" s="6"/>
      <c r="E103" s="6"/>
      <c r="F103" s="6"/>
      <c r="G103" s="6"/>
      <c r="H103" s="6"/>
      <c r="I103" s="8"/>
      <c r="J103" s="8"/>
      <c r="K103" s="8"/>
      <c r="L103" s="6"/>
      <c r="M103" s="6"/>
      <c r="N103" s="6"/>
      <c r="O103" s="6"/>
      <c r="P103" s="6"/>
      <c r="Q103" s="6"/>
      <c r="R103" s="9"/>
    </row>
    <row r="104" spans="1:18">
      <c r="A104" s="6"/>
      <c r="B104" s="6"/>
      <c r="C104" s="7"/>
      <c r="D104" s="6"/>
      <c r="E104" s="6"/>
      <c r="F104" s="6"/>
      <c r="G104" s="6"/>
      <c r="H104" s="6"/>
      <c r="I104" s="8"/>
      <c r="J104" s="8"/>
      <c r="K104" s="8"/>
      <c r="L104" s="6"/>
      <c r="M104" s="6"/>
      <c r="N104" s="6"/>
      <c r="O104" s="6"/>
      <c r="P104" s="6"/>
      <c r="Q104" s="6"/>
      <c r="R104" s="9"/>
    </row>
    <row r="105" spans="1:18">
      <c r="A105" s="6"/>
      <c r="B105" s="6"/>
      <c r="C105" s="7"/>
      <c r="D105" s="6"/>
      <c r="E105" s="6"/>
      <c r="F105" s="6"/>
      <c r="G105" s="6"/>
      <c r="H105" s="6"/>
      <c r="I105" s="8"/>
      <c r="J105" s="8"/>
      <c r="K105" s="8"/>
      <c r="L105" s="6"/>
      <c r="M105" s="6"/>
      <c r="N105" s="6"/>
      <c r="O105" s="6"/>
      <c r="P105" s="6"/>
      <c r="Q105" s="6"/>
      <c r="R105" s="9"/>
    </row>
    <row r="106" spans="1:18">
      <c r="A106" s="6"/>
      <c r="B106" s="6"/>
      <c r="C106" s="7"/>
      <c r="D106" s="6"/>
      <c r="E106" s="6"/>
      <c r="F106" s="6"/>
      <c r="G106" s="6"/>
      <c r="H106" s="6"/>
      <c r="I106" s="8"/>
      <c r="J106" s="8"/>
      <c r="K106" s="8"/>
      <c r="L106" s="6"/>
      <c r="M106" s="6"/>
      <c r="N106" s="6"/>
      <c r="O106" s="6"/>
      <c r="P106" s="6"/>
      <c r="Q106" s="6"/>
      <c r="R106" s="9"/>
    </row>
    <row r="107" spans="1:18">
      <c r="A107" s="6"/>
      <c r="B107" s="6"/>
      <c r="C107" s="7"/>
      <c r="D107" s="6"/>
      <c r="E107" s="6"/>
      <c r="F107" s="6"/>
      <c r="G107" s="6"/>
      <c r="H107" s="6"/>
      <c r="I107" s="8"/>
      <c r="J107" s="8"/>
      <c r="K107" s="8"/>
      <c r="L107" s="6"/>
      <c r="M107" s="6"/>
      <c r="N107" s="6"/>
      <c r="O107" s="6"/>
      <c r="P107" s="6"/>
      <c r="Q107" s="6"/>
      <c r="R107" s="9"/>
    </row>
    <row r="108" spans="1:18">
      <c r="A108" s="6"/>
      <c r="B108" s="6"/>
      <c r="C108" s="7"/>
      <c r="D108" s="6"/>
      <c r="E108" s="6"/>
      <c r="F108" s="6"/>
      <c r="G108" s="6"/>
      <c r="H108" s="6"/>
      <c r="I108" s="8"/>
      <c r="J108" s="8"/>
      <c r="K108" s="8"/>
      <c r="L108" s="6"/>
      <c r="M108" s="6"/>
      <c r="N108" s="6"/>
      <c r="O108" s="6"/>
      <c r="P108" s="6"/>
      <c r="Q108" s="6"/>
      <c r="R108" s="9"/>
    </row>
    <row r="109" spans="1:18">
      <c r="A109" s="6"/>
      <c r="B109" s="6"/>
      <c r="C109" s="7"/>
      <c r="D109" s="6"/>
      <c r="E109" s="6"/>
      <c r="F109" s="6"/>
      <c r="G109" s="6"/>
      <c r="H109" s="6"/>
      <c r="I109" s="8"/>
      <c r="J109" s="8"/>
      <c r="K109" s="8"/>
      <c r="L109" s="6"/>
      <c r="M109" s="6"/>
      <c r="N109" s="6"/>
      <c r="O109" s="6"/>
      <c r="P109" s="6"/>
      <c r="Q109" s="6"/>
      <c r="R109" s="9"/>
    </row>
    <row r="110" spans="1:18">
      <c r="A110" s="6"/>
      <c r="B110" s="6"/>
      <c r="C110" s="7"/>
      <c r="D110" s="6"/>
      <c r="E110" s="6"/>
      <c r="F110" s="6"/>
      <c r="G110" s="6"/>
      <c r="H110" s="6"/>
      <c r="I110" s="8"/>
      <c r="J110" s="8"/>
      <c r="K110" s="8"/>
      <c r="L110" s="6"/>
      <c r="M110" s="6"/>
      <c r="N110" s="6"/>
      <c r="O110" s="6"/>
      <c r="P110" s="6"/>
      <c r="Q110" s="6"/>
      <c r="R110" s="9"/>
    </row>
    <row r="111" spans="1:18">
      <c r="A111" s="6"/>
      <c r="B111" s="6"/>
      <c r="C111" s="7"/>
      <c r="D111" s="6"/>
      <c r="E111" s="6"/>
      <c r="F111" s="6"/>
      <c r="G111" s="6"/>
      <c r="H111" s="6"/>
      <c r="I111" s="8"/>
      <c r="J111" s="8"/>
      <c r="K111" s="8"/>
      <c r="L111" s="6"/>
      <c r="M111" s="6"/>
      <c r="N111" s="6"/>
      <c r="O111" s="6"/>
      <c r="P111" s="6"/>
      <c r="Q111" s="6"/>
      <c r="R111" s="9"/>
    </row>
    <row r="112" spans="1:18">
      <c r="A112" s="6"/>
      <c r="B112" s="6"/>
      <c r="C112" s="7"/>
      <c r="D112" s="6"/>
      <c r="E112" s="6"/>
      <c r="F112" s="6"/>
      <c r="G112" s="6"/>
      <c r="H112" s="6"/>
      <c r="I112" s="8"/>
      <c r="J112" s="8"/>
      <c r="K112" s="8"/>
      <c r="L112" s="6"/>
      <c r="M112" s="6"/>
      <c r="N112" s="6"/>
      <c r="O112" s="6"/>
      <c r="P112" s="6"/>
      <c r="Q112" s="6"/>
      <c r="R112" s="9"/>
    </row>
    <row r="113" spans="1:18">
      <c r="A113" s="6"/>
      <c r="B113" s="6"/>
      <c r="C113" s="7"/>
      <c r="D113" s="6"/>
      <c r="E113" s="6"/>
      <c r="F113" s="6"/>
      <c r="G113" s="6"/>
      <c r="H113" s="6"/>
      <c r="I113" s="8"/>
      <c r="J113" s="8"/>
      <c r="K113" s="8"/>
      <c r="L113" s="6"/>
      <c r="M113" s="6"/>
      <c r="N113" s="6"/>
      <c r="O113" s="6"/>
      <c r="P113" s="6"/>
      <c r="Q113" s="6"/>
      <c r="R113" s="9"/>
    </row>
    <row r="114" spans="1:18">
      <c r="A114" s="6"/>
      <c r="B114" s="6"/>
      <c r="C114" s="7"/>
      <c r="D114" s="6"/>
      <c r="E114" s="6"/>
      <c r="F114" s="6"/>
      <c r="G114" s="6"/>
      <c r="H114" s="6"/>
      <c r="I114" s="8"/>
      <c r="J114" s="8"/>
      <c r="K114" s="8"/>
      <c r="L114" s="6"/>
      <c r="M114" s="6"/>
      <c r="N114" s="6"/>
      <c r="O114" s="6"/>
      <c r="P114" s="6"/>
      <c r="Q114" s="6"/>
      <c r="R114" s="9"/>
    </row>
    <row r="115" spans="1:18">
      <c r="A115" s="6"/>
      <c r="B115" s="6"/>
      <c r="C115" s="7"/>
      <c r="D115" s="6"/>
      <c r="E115" s="6"/>
      <c r="F115" s="6"/>
      <c r="G115" s="6"/>
      <c r="H115" s="6"/>
      <c r="I115" s="8"/>
      <c r="J115" s="8"/>
      <c r="K115" s="8"/>
      <c r="L115" s="6"/>
      <c r="M115" s="6"/>
      <c r="N115" s="6"/>
      <c r="O115" s="6"/>
      <c r="P115" s="6"/>
      <c r="Q115" s="6"/>
      <c r="R115" s="9"/>
    </row>
    <row r="116" spans="1:18">
      <c r="A116" s="6"/>
      <c r="B116" s="6"/>
      <c r="C116" s="7"/>
      <c r="D116" s="6"/>
      <c r="E116" s="6"/>
      <c r="F116" s="6"/>
      <c r="G116" s="6"/>
      <c r="H116" s="6"/>
      <c r="I116" s="8"/>
      <c r="J116" s="8"/>
      <c r="K116" s="8"/>
      <c r="L116" s="6"/>
      <c r="M116" s="6"/>
      <c r="N116" s="6"/>
      <c r="O116" s="6"/>
      <c r="P116" s="6"/>
      <c r="Q116" s="6"/>
      <c r="R116" s="9"/>
    </row>
    <row r="117" spans="1:18">
      <c r="A117" s="6"/>
      <c r="B117" s="6"/>
      <c r="C117" s="7"/>
      <c r="D117" s="6"/>
      <c r="E117" s="6"/>
      <c r="F117" s="6"/>
      <c r="G117" s="6"/>
      <c r="H117" s="6"/>
      <c r="I117" s="8"/>
      <c r="J117" s="8"/>
      <c r="K117" s="8"/>
      <c r="L117" s="6"/>
      <c r="M117" s="6"/>
      <c r="N117" s="6"/>
      <c r="O117" s="6"/>
      <c r="P117" s="6"/>
      <c r="Q117" s="6"/>
      <c r="R117" s="9"/>
    </row>
    <row r="118" spans="1:18">
      <c r="A118" s="6"/>
      <c r="B118" s="6"/>
      <c r="C118" s="7"/>
      <c r="D118" s="6"/>
      <c r="E118" s="6"/>
      <c r="F118" s="6"/>
      <c r="G118" s="6"/>
      <c r="H118" s="6"/>
      <c r="I118" s="8"/>
      <c r="J118" s="8"/>
      <c r="K118" s="8"/>
      <c r="L118" s="6"/>
      <c r="M118" s="6"/>
      <c r="N118" s="6"/>
      <c r="O118" s="6"/>
      <c r="P118" s="6"/>
      <c r="Q118" s="6"/>
      <c r="R118" s="9"/>
    </row>
    <row r="119" spans="1:18">
      <c r="A119" s="6"/>
      <c r="B119" s="6"/>
      <c r="C119" s="7"/>
      <c r="D119" s="6"/>
      <c r="E119" s="6"/>
      <c r="F119" s="6"/>
      <c r="G119" s="6"/>
      <c r="H119" s="6"/>
      <c r="I119" s="8"/>
      <c r="J119" s="8"/>
      <c r="K119" s="8"/>
      <c r="L119" s="6"/>
      <c r="M119" s="6"/>
      <c r="N119" s="6"/>
      <c r="O119" s="6"/>
      <c r="P119" s="6"/>
      <c r="Q119" s="6"/>
      <c r="R119" s="9"/>
    </row>
    <row r="120" spans="1:18">
      <c r="A120" s="6"/>
      <c r="B120" s="6"/>
      <c r="C120" s="7"/>
      <c r="D120" s="6"/>
      <c r="E120" s="6"/>
      <c r="F120" s="6"/>
      <c r="G120" s="6"/>
      <c r="H120" s="6"/>
      <c r="I120" s="8"/>
      <c r="J120" s="8"/>
      <c r="K120" s="8"/>
      <c r="L120" s="6"/>
      <c r="M120" s="6"/>
      <c r="N120" s="6"/>
      <c r="O120" s="6"/>
      <c r="P120" s="6"/>
      <c r="Q120" s="6"/>
      <c r="R120" s="9"/>
    </row>
    <row r="121" spans="1:18">
      <c r="A121" s="6"/>
      <c r="B121" s="6"/>
      <c r="C121" s="7"/>
      <c r="D121" s="6"/>
      <c r="E121" s="6"/>
      <c r="F121" s="6"/>
      <c r="G121" s="6"/>
      <c r="H121" s="6"/>
      <c r="I121" s="8"/>
      <c r="J121" s="8"/>
      <c r="K121" s="8"/>
      <c r="L121" s="6"/>
      <c r="M121" s="6"/>
      <c r="N121" s="6"/>
      <c r="O121" s="6"/>
      <c r="P121" s="6"/>
      <c r="Q121" s="6"/>
      <c r="R121" s="9"/>
    </row>
    <row r="122" spans="1:18">
      <c r="A122" s="6"/>
      <c r="B122" s="6"/>
      <c r="C122" s="7"/>
      <c r="D122" s="6"/>
      <c r="E122" s="6"/>
      <c r="F122" s="6"/>
      <c r="G122" s="6"/>
      <c r="H122" s="6"/>
      <c r="I122" s="8"/>
      <c r="J122" s="8"/>
      <c r="K122" s="8"/>
      <c r="L122" s="6"/>
      <c r="M122" s="6"/>
      <c r="N122" s="6"/>
      <c r="O122" s="6"/>
      <c r="P122" s="6"/>
      <c r="Q122" s="6"/>
      <c r="R122" s="9"/>
    </row>
    <row r="123" spans="1:18">
      <c r="A123" s="6"/>
      <c r="B123" s="6"/>
      <c r="C123" s="7"/>
      <c r="D123" s="6"/>
      <c r="E123" s="6"/>
      <c r="F123" s="6"/>
      <c r="G123" s="6"/>
      <c r="H123" s="6"/>
      <c r="I123" s="8"/>
      <c r="J123" s="8"/>
      <c r="K123" s="8"/>
      <c r="L123" s="6"/>
      <c r="M123" s="6"/>
      <c r="N123" s="6"/>
      <c r="O123" s="6"/>
      <c r="P123" s="6"/>
      <c r="Q123" s="6"/>
      <c r="R123" s="9"/>
    </row>
    <row r="124" spans="1:18">
      <c r="A124" s="6"/>
      <c r="B124" s="6"/>
      <c r="C124" s="7"/>
      <c r="D124" s="6"/>
      <c r="E124" s="6"/>
      <c r="F124" s="6"/>
      <c r="G124" s="6"/>
      <c r="H124" s="6"/>
      <c r="I124" s="8"/>
      <c r="J124" s="8"/>
      <c r="K124" s="8"/>
      <c r="L124" s="6"/>
      <c r="M124" s="6"/>
      <c r="N124" s="6"/>
      <c r="O124" s="6"/>
      <c r="P124" s="6"/>
      <c r="Q124" s="6"/>
      <c r="R124" s="9"/>
    </row>
    <row r="125" spans="1:18">
      <c r="A125" s="6"/>
      <c r="B125" s="6"/>
      <c r="C125" s="7"/>
      <c r="D125" s="6"/>
      <c r="E125" s="6"/>
      <c r="F125" s="6"/>
      <c r="G125" s="6"/>
      <c r="H125" s="6"/>
      <c r="I125" s="8"/>
      <c r="J125" s="8"/>
      <c r="K125" s="8"/>
      <c r="L125" s="6"/>
      <c r="M125" s="6"/>
      <c r="N125" s="6"/>
      <c r="O125" s="6"/>
      <c r="P125" s="6"/>
      <c r="Q125" s="6"/>
      <c r="R125" s="9"/>
    </row>
    <row r="126" spans="1:18">
      <c r="A126" s="6"/>
      <c r="B126" s="6"/>
      <c r="C126" s="7"/>
      <c r="D126" s="6"/>
      <c r="E126" s="6"/>
      <c r="F126" s="6"/>
      <c r="G126" s="6"/>
      <c r="H126" s="6"/>
      <c r="I126" s="8"/>
      <c r="J126" s="8"/>
      <c r="K126" s="8"/>
      <c r="L126" s="6"/>
      <c r="M126" s="6"/>
      <c r="N126" s="6"/>
      <c r="O126" s="6"/>
      <c r="P126" s="6"/>
      <c r="Q126" s="6"/>
      <c r="R126" s="9"/>
    </row>
    <row r="127" spans="1:18">
      <c r="A127" s="6"/>
      <c r="B127" s="6"/>
      <c r="C127" s="7"/>
      <c r="D127" s="6"/>
      <c r="E127" s="6"/>
      <c r="F127" s="6"/>
      <c r="G127" s="6"/>
      <c r="H127" s="6"/>
      <c r="I127" s="8"/>
      <c r="J127" s="8"/>
      <c r="K127" s="8"/>
      <c r="L127" s="6"/>
      <c r="M127" s="6"/>
      <c r="N127" s="6"/>
      <c r="O127" s="6"/>
      <c r="P127" s="6"/>
      <c r="Q127" s="6"/>
      <c r="R127" s="9"/>
    </row>
    <row r="128" spans="1:18">
      <c r="A128" s="6"/>
      <c r="B128" s="6"/>
      <c r="C128" s="7"/>
      <c r="D128" s="6"/>
      <c r="E128" s="6"/>
      <c r="F128" s="6"/>
      <c r="G128" s="6"/>
      <c r="H128" s="6"/>
      <c r="I128" s="8"/>
      <c r="J128" s="8"/>
      <c r="K128" s="8"/>
      <c r="L128" s="6"/>
      <c r="M128" s="6"/>
      <c r="N128" s="6"/>
      <c r="O128" s="6"/>
      <c r="P128" s="6"/>
      <c r="Q128" s="6"/>
      <c r="R128" s="9"/>
    </row>
    <row r="129" spans="1:18">
      <c r="A129" s="6"/>
      <c r="B129" s="6"/>
      <c r="C129" s="7"/>
      <c r="D129" s="6"/>
      <c r="E129" s="6"/>
      <c r="F129" s="6"/>
      <c r="G129" s="6"/>
      <c r="H129" s="6"/>
      <c r="I129" s="8"/>
      <c r="J129" s="8"/>
      <c r="K129" s="8"/>
      <c r="L129" s="6"/>
      <c r="M129" s="6"/>
      <c r="N129" s="6"/>
      <c r="O129" s="6"/>
      <c r="P129" s="6"/>
      <c r="Q129" s="6"/>
      <c r="R129" s="9"/>
    </row>
    <row r="130" spans="1:18">
      <c r="A130" s="6"/>
      <c r="B130" s="6"/>
      <c r="C130" s="7"/>
      <c r="D130" s="6"/>
      <c r="E130" s="6"/>
      <c r="F130" s="6"/>
      <c r="G130" s="6"/>
      <c r="H130" s="6"/>
      <c r="I130" s="8"/>
      <c r="J130" s="8"/>
      <c r="K130" s="8"/>
      <c r="L130" s="6"/>
      <c r="M130" s="6"/>
      <c r="N130" s="6"/>
      <c r="O130" s="6"/>
      <c r="P130" s="6"/>
      <c r="Q130" s="6"/>
      <c r="R130" s="9"/>
    </row>
    <row r="131" spans="1:18">
      <c r="A131" s="6"/>
      <c r="B131" s="6"/>
      <c r="C131" s="7"/>
      <c r="D131" s="6"/>
      <c r="E131" s="6"/>
      <c r="F131" s="6"/>
      <c r="G131" s="6"/>
      <c r="H131" s="6"/>
      <c r="I131" s="8"/>
      <c r="J131" s="8"/>
      <c r="K131" s="8"/>
      <c r="L131" s="6"/>
      <c r="M131" s="6"/>
      <c r="N131" s="6"/>
      <c r="O131" s="6"/>
      <c r="P131" s="6"/>
      <c r="Q131" s="6"/>
      <c r="R131" s="9"/>
    </row>
    <row r="132" spans="1:18">
      <c r="A132" s="6"/>
      <c r="B132" s="6"/>
      <c r="C132" s="7"/>
      <c r="D132" s="6"/>
      <c r="E132" s="6"/>
      <c r="F132" s="6"/>
      <c r="G132" s="6"/>
      <c r="H132" s="6"/>
      <c r="I132" s="8"/>
      <c r="J132" s="8"/>
      <c r="K132" s="8"/>
      <c r="L132" s="6"/>
      <c r="M132" s="6"/>
      <c r="N132" s="6"/>
      <c r="O132" s="6"/>
      <c r="P132" s="6"/>
      <c r="Q132" s="6"/>
      <c r="R132" s="9"/>
    </row>
    <row r="133" spans="1:18">
      <c r="A133" s="6"/>
      <c r="B133" s="6"/>
      <c r="C133" s="7"/>
      <c r="D133" s="6"/>
      <c r="E133" s="6"/>
      <c r="F133" s="6"/>
      <c r="G133" s="6"/>
      <c r="H133" s="6"/>
      <c r="I133" s="8"/>
      <c r="J133" s="8"/>
      <c r="K133" s="8"/>
      <c r="L133" s="6"/>
      <c r="M133" s="6"/>
      <c r="N133" s="6"/>
      <c r="O133" s="6"/>
      <c r="P133" s="6"/>
      <c r="Q133" s="6"/>
      <c r="R133" s="9"/>
    </row>
    <row r="134" spans="1:18">
      <c r="A134" s="6"/>
      <c r="B134" s="6"/>
      <c r="C134" s="7"/>
      <c r="D134" s="6"/>
      <c r="E134" s="6"/>
      <c r="F134" s="6"/>
      <c r="G134" s="6"/>
      <c r="H134" s="6"/>
      <c r="I134" s="8"/>
      <c r="J134" s="8"/>
      <c r="K134" s="8"/>
      <c r="L134" s="6"/>
      <c r="M134" s="6"/>
      <c r="N134" s="6"/>
      <c r="O134" s="6"/>
      <c r="P134" s="6"/>
      <c r="Q134" s="6"/>
      <c r="R134" s="9"/>
    </row>
    <row r="135" spans="1:18">
      <c r="A135" s="6"/>
      <c r="B135" s="6"/>
      <c r="C135" s="7"/>
      <c r="D135" s="6"/>
      <c r="E135" s="6"/>
      <c r="F135" s="6"/>
      <c r="G135" s="6"/>
      <c r="H135" s="6"/>
      <c r="I135" s="8"/>
      <c r="J135" s="8"/>
      <c r="K135" s="8"/>
      <c r="L135" s="6"/>
      <c r="M135" s="6"/>
      <c r="N135" s="6"/>
      <c r="O135" s="6"/>
      <c r="P135" s="6"/>
      <c r="Q135" s="6"/>
      <c r="R135" s="9"/>
    </row>
    <row r="136" spans="1:18">
      <c r="A136" s="6"/>
      <c r="B136" s="6"/>
      <c r="C136" s="7"/>
      <c r="D136" s="6"/>
      <c r="E136" s="6"/>
      <c r="F136" s="6"/>
      <c r="G136" s="6"/>
      <c r="H136" s="6"/>
      <c r="I136" s="8"/>
      <c r="J136" s="8"/>
      <c r="K136" s="8"/>
      <c r="L136" s="6"/>
      <c r="M136" s="6"/>
      <c r="N136" s="6"/>
      <c r="O136" s="6"/>
      <c r="P136" s="6"/>
      <c r="Q136" s="6"/>
      <c r="R136" s="9"/>
    </row>
    <row r="137" spans="1:18">
      <c r="A137" s="6"/>
      <c r="B137" s="6"/>
      <c r="C137" s="7"/>
      <c r="D137" s="6"/>
      <c r="E137" s="6"/>
      <c r="F137" s="6"/>
      <c r="G137" s="6"/>
      <c r="H137" s="6"/>
      <c r="I137" s="8"/>
      <c r="J137" s="8"/>
      <c r="K137" s="8"/>
      <c r="L137" s="6"/>
      <c r="M137" s="6"/>
      <c r="N137" s="6"/>
      <c r="O137" s="6"/>
      <c r="P137" s="6"/>
      <c r="Q137" s="6"/>
      <c r="R137" s="9"/>
    </row>
    <row r="138" spans="1:18">
      <c r="A138" s="6"/>
      <c r="B138" s="6"/>
      <c r="C138" s="7"/>
      <c r="D138" s="6"/>
      <c r="E138" s="6"/>
      <c r="F138" s="6"/>
      <c r="G138" s="6"/>
      <c r="H138" s="6"/>
      <c r="I138" s="8"/>
      <c r="J138" s="8"/>
      <c r="K138" s="8"/>
      <c r="L138" s="6"/>
      <c r="M138" s="6"/>
      <c r="N138" s="6"/>
      <c r="O138" s="6"/>
      <c r="P138" s="6"/>
      <c r="Q138" s="6"/>
      <c r="R138" s="9"/>
    </row>
    <row r="139" spans="1:18">
      <c r="A139" s="6"/>
      <c r="B139" s="6"/>
      <c r="C139" s="7"/>
      <c r="D139" s="6"/>
      <c r="E139" s="6"/>
      <c r="F139" s="6"/>
      <c r="G139" s="6"/>
      <c r="H139" s="6"/>
      <c r="I139" s="8"/>
      <c r="J139" s="8"/>
      <c r="K139" s="8"/>
      <c r="L139" s="6"/>
      <c r="M139" s="6"/>
      <c r="N139" s="6"/>
      <c r="O139" s="6"/>
      <c r="P139" s="6"/>
      <c r="Q139" s="6"/>
      <c r="R139" s="9"/>
    </row>
    <row r="140" spans="1:18">
      <c r="A140" s="6"/>
      <c r="B140" s="6"/>
      <c r="C140" s="7"/>
      <c r="D140" s="6"/>
      <c r="E140" s="6"/>
      <c r="F140" s="6"/>
      <c r="G140" s="6"/>
      <c r="H140" s="6"/>
      <c r="I140" s="8"/>
      <c r="J140" s="8"/>
      <c r="K140" s="8"/>
      <c r="L140" s="6"/>
      <c r="M140" s="6"/>
      <c r="N140" s="6"/>
      <c r="O140" s="6"/>
      <c r="P140" s="6"/>
      <c r="Q140" s="6"/>
      <c r="R140" s="9"/>
    </row>
    <row r="141" spans="1:18">
      <c r="A141" s="6"/>
      <c r="B141" s="6"/>
      <c r="C141" s="7"/>
      <c r="D141" s="6"/>
      <c r="E141" s="6"/>
      <c r="F141" s="6"/>
      <c r="G141" s="6"/>
      <c r="H141" s="6"/>
      <c r="I141" s="8"/>
      <c r="J141" s="8"/>
      <c r="K141" s="8"/>
      <c r="L141" s="6"/>
      <c r="M141" s="6"/>
      <c r="N141" s="6"/>
      <c r="O141" s="6"/>
      <c r="P141" s="6"/>
      <c r="Q141" s="6"/>
      <c r="R141" s="9"/>
    </row>
    <row r="142" spans="1:18">
      <c r="A142" s="6"/>
      <c r="B142" s="6"/>
      <c r="C142" s="7"/>
      <c r="D142" s="6"/>
      <c r="E142" s="6"/>
      <c r="F142" s="6"/>
      <c r="G142" s="6"/>
      <c r="H142" s="6"/>
      <c r="I142" s="8"/>
      <c r="J142" s="8"/>
      <c r="K142" s="8"/>
      <c r="L142" s="6"/>
      <c r="M142" s="6"/>
      <c r="N142" s="6"/>
      <c r="O142" s="6"/>
      <c r="P142" s="6"/>
      <c r="Q142" s="6"/>
      <c r="R142" s="9"/>
    </row>
    <row r="143" spans="1:18">
      <c r="A143" s="6"/>
      <c r="B143" s="6"/>
      <c r="C143" s="7"/>
      <c r="D143" s="6"/>
      <c r="E143" s="6"/>
      <c r="F143" s="6"/>
      <c r="G143" s="6"/>
      <c r="H143" s="6"/>
      <c r="I143" s="8"/>
      <c r="J143" s="8"/>
      <c r="K143" s="8"/>
      <c r="L143" s="6"/>
      <c r="M143" s="6"/>
      <c r="N143" s="6"/>
      <c r="O143" s="6"/>
      <c r="P143" s="6"/>
      <c r="Q143" s="6"/>
      <c r="R143" s="9"/>
    </row>
    <row r="144" spans="1:18">
      <c r="A144" s="6"/>
      <c r="B144" s="6"/>
      <c r="C144" s="7"/>
      <c r="D144" s="6"/>
      <c r="E144" s="6"/>
      <c r="F144" s="6"/>
      <c r="G144" s="6"/>
      <c r="H144" s="6"/>
      <c r="I144" s="8"/>
      <c r="J144" s="8"/>
      <c r="K144" s="8"/>
      <c r="L144" s="6"/>
      <c r="M144" s="6"/>
      <c r="N144" s="6"/>
      <c r="O144" s="6"/>
      <c r="P144" s="6"/>
      <c r="Q144" s="6"/>
      <c r="R144" s="9"/>
    </row>
    <row r="145" spans="1:18">
      <c r="A145" s="6"/>
      <c r="B145" s="6"/>
      <c r="C145" s="7"/>
      <c r="D145" s="6"/>
      <c r="E145" s="6"/>
      <c r="F145" s="6"/>
      <c r="G145" s="6"/>
      <c r="H145" s="6"/>
      <c r="I145" s="8"/>
      <c r="J145" s="8"/>
      <c r="K145" s="8"/>
      <c r="L145" s="6"/>
      <c r="M145" s="6"/>
      <c r="N145" s="6"/>
      <c r="O145" s="6"/>
      <c r="P145" s="6"/>
      <c r="Q145" s="6"/>
      <c r="R145" s="9"/>
    </row>
    <row r="146" spans="1:18">
      <c r="A146" s="6"/>
      <c r="B146" s="6"/>
      <c r="C146" s="7"/>
      <c r="D146" s="6"/>
      <c r="E146" s="6"/>
      <c r="F146" s="6"/>
      <c r="G146" s="6"/>
      <c r="H146" s="6"/>
      <c r="I146" s="8"/>
      <c r="J146" s="8"/>
      <c r="K146" s="8"/>
      <c r="L146" s="6"/>
      <c r="M146" s="6"/>
      <c r="N146" s="6"/>
      <c r="O146" s="6"/>
      <c r="P146" s="6"/>
      <c r="Q146" s="6"/>
      <c r="R146" s="9"/>
    </row>
    <row r="147" spans="1:18">
      <c r="A147" s="6"/>
      <c r="B147" s="6"/>
      <c r="C147" s="7"/>
      <c r="D147" s="6"/>
      <c r="E147" s="6"/>
      <c r="F147" s="6"/>
      <c r="G147" s="6"/>
      <c r="H147" s="6"/>
      <c r="I147" s="8"/>
      <c r="J147" s="8"/>
      <c r="K147" s="8"/>
      <c r="L147" s="6"/>
      <c r="M147" s="6"/>
      <c r="N147" s="6"/>
      <c r="O147" s="6"/>
      <c r="P147" s="6"/>
      <c r="Q147" s="6"/>
      <c r="R147" s="9"/>
    </row>
    <row r="148" spans="1:18">
      <c r="A148" s="6"/>
      <c r="B148" s="6"/>
      <c r="C148" s="7"/>
      <c r="D148" s="6"/>
      <c r="E148" s="6"/>
      <c r="F148" s="6"/>
      <c r="G148" s="6"/>
      <c r="H148" s="6"/>
      <c r="I148" s="8"/>
      <c r="J148" s="8"/>
      <c r="K148" s="8"/>
      <c r="L148" s="6"/>
      <c r="M148" s="6"/>
      <c r="N148" s="6"/>
      <c r="O148" s="6"/>
      <c r="P148" s="6"/>
      <c r="Q148" s="6"/>
      <c r="R148" s="9"/>
    </row>
    <row r="149" spans="1:18">
      <c r="A149" s="6"/>
      <c r="B149" s="6"/>
      <c r="C149" s="7"/>
      <c r="D149" s="6"/>
      <c r="E149" s="6"/>
      <c r="F149" s="6"/>
      <c r="G149" s="6"/>
      <c r="H149" s="6"/>
      <c r="I149" s="8"/>
      <c r="J149" s="8"/>
      <c r="K149" s="8"/>
      <c r="L149" s="6"/>
      <c r="M149" s="6"/>
      <c r="N149" s="6"/>
      <c r="O149" s="6"/>
      <c r="P149" s="6"/>
      <c r="Q149" s="6"/>
      <c r="R149" s="9"/>
    </row>
    <row r="150" spans="1:18">
      <c r="A150" s="6"/>
      <c r="B150" s="6"/>
      <c r="C150" s="7"/>
      <c r="D150" s="6"/>
      <c r="E150" s="6"/>
      <c r="F150" s="6"/>
      <c r="G150" s="6"/>
      <c r="H150" s="6"/>
      <c r="I150" s="8"/>
      <c r="J150" s="8"/>
      <c r="K150" s="8"/>
      <c r="L150" s="6"/>
      <c r="M150" s="6"/>
      <c r="N150" s="6"/>
      <c r="O150" s="6"/>
      <c r="P150" s="6"/>
      <c r="Q150" s="6"/>
      <c r="R150" s="9"/>
    </row>
    <row r="151" spans="1:18">
      <c r="A151" s="6"/>
      <c r="B151" s="6"/>
      <c r="C151" s="7"/>
      <c r="D151" s="6"/>
      <c r="E151" s="6"/>
      <c r="F151" s="6"/>
      <c r="G151" s="6"/>
      <c r="H151" s="6"/>
      <c r="I151" s="8"/>
      <c r="J151" s="8"/>
      <c r="K151" s="8"/>
      <c r="L151" s="6"/>
      <c r="M151" s="6"/>
      <c r="N151" s="6"/>
      <c r="O151" s="6"/>
      <c r="P151" s="6"/>
      <c r="Q151" s="6"/>
      <c r="R151" s="9"/>
    </row>
    <row r="152" spans="1:18">
      <c r="A152" s="6"/>
      <c r="B152" s="6"/>
      <c r="C152" s="7"/>
      <c r="D152" s="6"/>
      <c r="E152" s="6"/>
      <c r="F152" s="6"/>
      <c r="G152" s="6"/>
      <c r="H152" s="6"/>
      <c r="I152" s="8"/>
      <c r="J152" s="8"/>
      <c r="K152" s="8"/>
      <c r="L152" s="6"/>
      <c r="M152" s="6"/>
      <c r="N152" s="6"/>
      <c r="O152" s="6"/>
      <c r="P152" s="6"/>
      <c r="Q152" s="6"/>
      <c r="R152" s="9"/>
    </row>
    <row r="153" spans="1:18">
      <c r="A153" s="6"/>
      <c r="B153" s="6"/>
      <c r="C153" s="7"/>
      <c r="D153" s="6"/>
      <c r="E153" s="6"/>
      <c r="F153" s="6"/>
      <c r="G153" s="6"/>
      <c r="H153" s="6"/>
      <c r="I153" s="8"/>
      <c r="J153" s="8"/>
      <c r="K153" s="8"/>
      <c r="L153" s="6"/>
      <c r="M153" s="6"/>
      <c r="N153" s="6"/>
      <c r="O153" s="6"/>
      <c r="P153" s="6"/>
      <c r="Q153" s="6"/>
      <c r="R153" s="9"/>
    </row>
    <row r="154" spans="1:18">
      <c r="A154" s="6"/>
      <c r="B154" s="6"/>
      <c r="C154" s="7"/>
      <c r="D154" s="6"/>
      <c r="E154" s="6"/>
      <c r="F154" s="6"/>
      <c r="G154" s="6"/>
      <c r="H154" s="6"/>
      <c r="I154" s="8"/>
      <c r="J154" s="8"/>
      <c r="K154" s="8"/>
      <c r="L154" s="6"/>
      <c r="M154" s="6"/>
      <c r="N154" s="6"/>
      <c r="O154" s="6"/>
      <c r="P154" s="6"/>
      <c r="Q154" s="6"/>
      <c r="R154" s="9"/>
    </row>
    <row r="155" spans="1:18">
      <c r="A155" s="6"/>
      <c r="B155" s="6"/>
      <c r="C155" s="7"/>
      <c r="D155" s="6"/>
      <c r="E155" s="6"/>
      <c r="F155" s="6"/>
      <c r="G155" s="6"/>
      <c r="H155" s="6"/>
      <c r="I155" s="8"/>
      <c r="J155" s="8"/>
      <c r="K155" s="8"/>
      <c r="L155" s="6"/>
      <c r="M155" s="6"/>
      <c r="N155" s="6"/>
      <c r="O155" s="6"/>
      <c r="P155" s="6"/>
      <c r="Q155" s="6"/>
      <c r="R155" s="9"/>
    </row>
    <row r="156" spans="1:18">
      <c r="A156" s="6"/>
      <c r="B156" s="6"/>
      <c r="C156" s="7"/>
      <c r="D156" s="6"/>
      <c r="E156" s="6"/>
      <c r="F156" s="6"/>
      <c r="G156" s="6"/>
      <c r="H156" s="6"/>
      <c r="I156" s="8"/>
      <c r="J156" s="8"/>
      <c r="K156" s="8"/>
      <c r="L156" s="6"/>
      <c r="M156" s="6"/>
      <c r="N156" s="6"/>
      <c r="O156" s="6"/>
      <c r="P156" s="6"/>
      <c r="Q156" s="6"/>
      <c r="R156" s="9"/>
    </row>
    <row r="157" spans="1:18">
      <c r="A157" s="6"/>
      <c r="B157" s="6"/>
      <c r="C157" s="7"/>
      <c r="D157" s="6"/>
      <c r="E157" s="6"/>
      <c r="F157" s="6"/>
      <c r="G157" s="6"/>
      <c r="H157" s="6"/>
      <c r="I157" s="8"/>
      <c r="J157" s="8"/>
      <c r="K157" s="8"/>
      <c r="L157" s="6"/>
      <c r="M157" s="6"/>
      <c r="N157" s="6"/>
      <c r="O157" s="6"/>
      <c r="P157" s="6"/>
      <c r="Q157" s="6"/>
      <c r="R157" s="9"/>
    </row>
    <row r="158" spans="1:18">
      <c r="A158" s="6"/>
      <c r="B158" s="6"/>
      <c r="C158" s="7"/>
      <c r="D158" s="6"/>
      <c r="E158" s="6"/>
      <c r="F158" s="6"/>
      <c r="G158" s="6"/>
      <c r="H158" s="6"/>
      <c r="I158" s="8"/>
      <c r="J158" s="8"/>
      <c r="K158" s="8"/>
      <c r="L158" s="6"/>
      <c r="M158" s="6"/>
      <c r="N158" s="6"/>
      <c r="O158" s="6"/>
      <c r="P158" s="6"/>
      <c r="Q158" s="6"/>
      <c r="R158" s="9"/>
    </row>
    <row r="159" spans="1:18">
      <c r="A159" s="6"/>
      <c r="B159" s="6"/>
      <c r="C159" s="7"/>
      <c r="D159" s="6"/>
      <c r="E159" s="6"/>
      <c r="F159" s="6"/>
      <c r="G159" s="6"/>
      <c r="H159" s="6"/>
      <c r="I159" s="8"/>
      <c r="J159" s="8"/>
      <c r="K159" s="8"/>
      <c r="L159" s="6"/>
      <c r="M159" s="6"/>
      <c r="N159" s="6"/>
      <c r="O159" s="6"/>
      <c r="P159" s="6"/>
      <c r="Q159" s="6"/>
      <c r="R159" s="9"/>
    </row>
    <row r="160" spans="1:18">
      <c r="A160" s="6"/>
      <c r="B160" s="6"/>
      <c r="C160" s="7"/>
      <c r="D160" s="6"/>
      <c r="E160" s="6"/>
      <c r="F160" s="6"/>
      <c r="G160" s="6"/>
      <c r="H160" s="6"/>
      <c r="I160" s="8"/>
      <c r="J160" s="8"/>
      <c r="K160" s="8"/>
      <c r="L160" s="6"/>
      <c r="M160" s="6"/>
      <c r="N160" s="6"/>
      <c r="O160" s="6"/>
      <c r="P160" s="6"/>
      <c r="Q160" s="6"/>
      <c r="R160" s="9"/>
    </row>
    <row r="161" spans="1:18">
      <c r="A161" s="6"/>
      <c r="B161" s="6"/>
      <c r="C161" s="7"/>
      <c r="D161" s="6"/>
      <c r="E161" s="6"/>
      <c r="F161" s="6"/>
      <c r="G161" s="6"/>
      <c r="H161" s="6"/>
      <c r="I161" s="8"/>
      <c r="J161" s="8"/>
      <c r="K161" s="8"/>
      <c r="L161" s="6"/>
      <c r="M161" s="6"/>
      <c r="N161" s="6"/>
      <c r="O161" s="6"/>
      <c r="P161" s="6"/>
      <c r="Q161" s="6"/>
      <c r="R161" s="9"/>
    </row>
    <row r="162" spans="1:18">
      <c r="A162" s="6"/>
      <c r="B162" s="6"/>
      <c r="C162" s="7"/>
      <c r="D162" s="6"/>
      <c r="E162" s="6"/>
      <c r="F162" s="6"/>
      <c r="G162" s="6"/>
      <c r="H162" s="6"/>
      <c r="I162" s="8"/>
      <c r="J162" s="8"/>
      <c r="K162" s="8"/>
      <c r="L162" s="6"/>
      <c r="M162" s="6"/>
      <c r="N162" s="6"/>
      <c r="O162" s="6"/>
      <c r="P162" s="6"/>
      <c r="Q162" s="6"/>
      <c r="R162" s="9"/>
    </row>
    <row r="163" spans="1:18">
      <c r="A163" s="6"/>
      <c r="B163" s="6"/>
      <c r="C163" s="7"/>
      <c r="D163" s="6"/>
      <c r="E163" s="6"/>
      <c r="F163" s="6"/>
      <c r="G163" s="6"/>
      <c r="H163" s="6"/>
      <c r="I163" s="8"/>
      <c r="J163" s="8"/>
      <c r="K163" s="8"/>
      <c r="L163" s="6"/>
      <c r="M163" s="6"/>
      <c r="N163" s="6"/>
      <c r="O163" s="6"/>
      <c r="P163" s="6"/>
      <c r="Q163" s="6"/>
      <c r="R163" s="9"/>
    </row>
    <row r="164" spans="1:18">
      <c r="A164" s="6"/>
      <c r="B164" s="6"/>
      <c r="C164" s="7"/>
      <c r="D164" s="6"/>
      <c r="E164" s="6"/>
      <c r="F164" s="6"/>
      <c r="G164" s="6"/>
      <c r="H164" s="6"/>
      <c r="I164" s="8"/>
      <c r="J164" s="8"/>
      <c r="K164" s="8"/>
      <c r="L164" s="6"/>
      <c r="M164" s="6"/>
      <c r="N164" s="6"/>
      <c r="O164" s="6"/>
      <c r="P164" s="6"/>
      <c r="Q164" s="6"/>
      <c r="R164" s="9"/>
    </row>
    <row r="165" spans="1:18">
      <c r="A165" s="6"/>
      <c r="B165" s="6"/>
      <c r="C165" s="7"/>
      <c r="D165" s="6"/>
      <c r="E165" s="6"/>
      <c r="F165" s="6"/>
      <c r="G165" s="6"/>
      <c r="H165" s="6"/>
      <c r="I165" s="8"/>
      <c r="J165" s="8"/>
      <c r="K165" s="8"/>
      <c r="L165" s="6"/>
      <c r="M165" s="6"/>
      <c r="N165" s="6"/>
      <c r="O165" s="6"/>
      <c r="P165" s="6"/>
      <c r="Q165" s="6"/>
      <c r="R165" s="9"/>
    </row>
    <row r="166" spans="1:18">
      <c r="A166" s="6"/>
      <c r="B166" s="6"/>
      <c r="C166" s="7"/>
      <c r="D166" s="6"/>
      <c r="E166" s="6"/>
      <c r="F166" s="6"/>
      <c r="G166" s="6"/>
      <c r="H166" s="6"/>
      <c r="I166" s="8"/>
      <c r="J166" s="8"/>
      <c r="K166" s="8"/>
      <c r="L166" s="6"/>
      <c r="M166" s="6"/>
      <c r="N166" s="6"/>
      <c r="O166" s="6"/>
      <c r="P166" s="6"/>
      <c r="Q166" s="6"/>
      <c r="R166" s="9"/>
    </row>
    <row r="167" spans="1:18">
      <c r="A167" s="6"/>
      <c r="B167" s="6"/>
      <c r="C167" s="7"/>
      <c r="D167" s="6"/>
      <c r="E167" s="6"/>
      <c r="F167" s="6"/>
      <c r="G167" s="6"/>
      <c r="H167" s="6"/>
      <c r="I167" s="8"/>
      <c r="J167" s="8"/>
      <c r="K167" s="8"/>
      <c r="L167" s="6"/>
      <c r="M167" s="6"/>
      <c r="N167" s="6"/>
      <c r="O167" s="6"/>
      <c r="P167" s="6"/>
      <c r="Q167" s="6"/>
      <c r="R167" s="9"/>
    </row>
    <row r="168" spans="1:18">
      <c r="A168" s="6"/>
      <c r="B168" s="6"/>
      <c r="C168" s="7"/>
      <c r="D168" s="6"/>
      <c r="E168" s="6"/>
      <c r="F168" s="6"/>
      <c r="G168" s="6"/>
      <c r="H168" s="6"/>
      <c r="I168" s="8"/>
      <c r="J168" s="8"/>
      <c r="K168" s="8"/>
      <c r="L168" s="6"/>
      <c r="M168" s="6"/>
      <c r="N168" s="6"/>
      <c r="O168" s="6"/>
      <c r="P168" s="6"/>
      <c r="Q168" s="6"/>
      <c r="R168" s="9"/>
    </row>
    <row r="169" spans="1:18">
      <c r="A169" s="6"/>
      <c r="B169" s="6"/>
      <c r="C169" s="7"/>
      <c r="D169" s="6"/>
      <c r="E169" s="6"/>
      <c r="F169" s="6"/>
      <c r="G169" s="6"/>
      <c r="H169" s="6"/>
      <c r="I169" s="8"/>
      <c r="J169" s="8"/>
      <c r="K169" s="8"/>
      <c r="L169" s="6"/>
      <c r="M169" s="6"/>
      <c r="N169" s="6"/>
      <c r="O169" s="6"/>
      <c r="P169" s="6"/>
      <c r="Q169" s="6"/>
      <c r="R169" s="9"/>
    </row>
    <row r="170" spans="1:18">
      <c r="A170" s="6"/>
      <c r="B170" s="6"/>
      <c r="C170" s="7"/>
      <c r="D170" s="6"/>
      <c r="E170" s="6"/>
      <c r="F170" s="6"/>
      <c r="G170" s="6"/>
      <c r="H170" s="6"/>
      <c r="I170" s="8"/>
      <c r="J170" s="8"/>
      <c r="K170" s="8"/>
      <c r="L170" s="6"/>
      <c r="M170" s="6"/>
      <c r="N170" s="6"/>
      <c r="O170" s="6"/>
      <c r="P170" s="6"/>
      <c r="Q170" s="6"/>
      <c r="R170" s="9"/>
    </row>
    <row r="171" spans="1:18">
      <c r="A171" s="6"/>
      <c r="B171" s="6"/>
      <c r="C171" s="7"/>
      <c r="D171" s="6"/>
      <c r="E171" s="6"/>
      <c r="F171" s="6"/>
      <c r="G171" s="6"/>
      <c r="H171" s="6"/>
      <c r="I171" s="8"/>
      <c r="J171" s="8"/>
      <c r="K171" s="8"/>
      <c r="L171" s="6"/>
      <c r="M171" s="6"/>
      <c r="N171" s="6"/>
      <c r="O171" s="6"/>
      <c r="P171" s="6"/>
      <c r="Q171" s="6"/>
      <c r="R171" s="9"/>
    </row>
    <row r="172" spans="1:18">
      <c r="A172" s="6"/>
      <c r="B172" s="6"/>
      <c r="C172" s="7"/>
      <c r="D172" s="6"/>
      <c r="E172" s="6"/>
      <c r="F172" s="6"/>
      <c r="G172" s="6"/>
      <c r="H172" s="6"/>
      <c r="I172" s="8"/>
      <c r="J172" s="8"/>
      <c r="K172" s="8"/>
      <c r="L172" s="6"/>
      <c r="M172" s="6"/>
      <c r="N172" s="6"/>
      <c r="O172" s="6"/>
      <c r="P172" s="6"/>
      <c r="Q172" s="6"/>
      <c r="R172" s="9"/>
    </row>
    <row r="173" spans="1:18">
      <c r="A173" s="6"/>
      <c r="B173" s="6"/>
      <c r="C173" s="7"/>
      <c r="D173" s="6"/>
      <c r="E173" s="6"/>
      <c r="F173" s="6"/>
      <c r="G173" s="6"/>
      <c r="H173" s="6"/>
      <c r="I173" s="8"/>
      <c r="J173" s="8"/>
      <c r="K173" s="8"/>
      <c r="L173" s="6"/>
      <c r="M173" s="6"/>
      <c r="N173" s="6"/>
      <c r="O173" s="6"/>
      <c r="P173" s="6"/>
      <c r="Q173" s="6"/>
      <c r="R173" s="9"/>
    </row>
    <row r="174" spans="1:18">
      <c r="A174" s="6"/>
      <c r="B174" s="6"/>
      <c r="C174" s="7"/>
      <c r="D174" s="6"/>
      <c r="E174" s="6"/>
      <c r="F174" s="6"/>
      <c r="G174" s="6"/>
      <c r="H174" s="6"/>
      <c r="I174" s="8"/>
      <c r="J174" s="8"/>
      <c r="K174" s="8"/>
      <c r="L174" s="6"/>
      <c r="M174" s="6"/>
      <c r="N174" s="6"/>
      <c r="O174" s="6"/>
      <c r="P174" s="6"/>
      <c r="Q174" s="6"/>
      <c r="R174" s="9"/>
    </row>
    <row r="175" spans="1:18">
      <c r="A175" s="6"/>
      <c r="B175" s="6"/>
      <c r="C175" s="7"/>
      <c r="D175" s="6"/>
      <c r="E175" s="6"/>
      <c r="F175" s="6"/>
      <c r="G175" s="6"/>
      <c r="H175" s="6"/>
      <c r="I175" s="8"/>
      <c r="J175" s="8"/>
      <c r="K175" s="8"/>
      <c r="L175" s="6"/>
      <c r="M175" s="6"/>
      <c r="N175" s="6"/>
      <c r="O175" s="6"/>
      <c r="P175" s="6"/>
      <c r="Q175" s="6"/>
      <c r="R175" s="9"/>
    </row>
    <row r="176" spans="1:18">
      <c r="A176" s="6"/>
      <c r="B176" s="6"/>
      <c r="C176" s="7"/>
      <c r="D176" s="6"/>
      <c r="E176" s="6"/>
      <c r="F176" s="6"/>
      <c r="G176" s="6"/>
      <c r="H176" s="6"/>
      <c r="I176" s="8"/>
      <c r="J176" s="8"/>
      <c r="K176" s="8"/>
      <c r="L176" s="6"/>
      <c r="M176" s="6"/>
      <c r="N176" s="6"/>
      <c r="O176" s="6"/>
      <c r="P176" s="6"/>
      <c r="Q176" s="6"/>
      <c r="R176" s="9"/>
    </row>
    <row r="177" spans="1:18">
      <c r="A177" s="6"/>
      <c r="B177" s="6"/>
      <c r="C177" s="7"/>
      <c r="D177" s="6"/>
      <c r="E177" s="6"/>
      <c r="F177" s="6"/>
      <c r="G177" s="6"/>
      <c r="H177" s="6"/>
      <c r="I177" s="8"/>
      <c r="J177" s="8"/>
      <c r="K177" s="8"/>
      <c r="L177" s="6"/>
      <c r="M177" s="6"/>
      <c r="N177" s="6"/>
      <c r="O177" s="6"/>
      <c r="P177" s="6"/>
      <c r="Q177" s="6"/>
      <c r="R177" s="9"/>
    </row>
    <row r="178" spans="1:18">
      <c r="A178" s="6"/>
      <c r="B178" s="6"/>
      <c r="C178" s="7"/>
      <c r="D178" s="6"/>
      <c r="E178" s="6"/>
      <c r="F178" s="6"/>
      <c r="G178" s="6"/>
      <c r="H178" s="6"/>
      <c r="I178" s="8"/>
      <c r="J178" s="8"/>
      <c r="K178" s="8"/>
      <c r="L178" s="6"/>
      <c r="M178" s="6"/>
      <c r="N178" s="6"/>
      <c r="O178" s="6"/>
      <c r="P178" s="6"/>
      <c r="Q178" s="6"/>
      <c r="R178" s="9"/>
    </row>
    <row r="179" spans="1:18">
      <c r="A179" s="6"/>
      <c r="B179" s="6"/>
      <c r="C179" s="7"/>
      <c r="D179" s="6"/>
      <c r="E179" s="6"/>
      <c r="F179" s="6"/>
      <c r="G179" s="6"/>
      <c r="H179" s="6"/>
      <c r="I179" s="8"/>
      <c r="J179" s="8"/>
      <c r="K179" s="8"/>
      <c r="L179" s="6"/>
      <c r="M179" s="6"/>
      <c r="N179" s="6"/>
      <c r="O179" s="6"/>
      <c r="P179" s="6"/>
      <c r="Q179" s="6"/>
      <c r="R179" s="9"/>
    </row>
    <row r="180" spans="1:18">
      <c r="A180" s="6"/>
      <c r="B180" s="6"/>
      <c r="C180" s="7"/>
      <c r="D180" s="6"/>
      <c r="E180" s="6"/>
      <c r="F180" s="6"/>
      <c r="G180" s="6"/>
      <c r="H180" s="6"/>
      <c r="I180" s="8"/>
      <c r="J180" s="8"/>
      <c r="K180" s="8"/>
      <c r="L180" s="6"/>
      <c r="M180" s="6"/>
      <c r="N180" s="6"/>
      <c r="O180" s="6"/>
      <c r="P180" s="6"/>
      <c r="Q180" s="6"/>
      <c r="R180" s="9"/>
    </row>
    <row r="181" spans="1:18">
      <c r="A181" s="6"/>
      <c r="B181" s="6"/>
      <c r="C181" s="7"/>
      <c r="D181" s="6"/>
      <c r="E181" s="6"/>
      <c r="F181" s="6"/>
      <c r="G181" s="6"/>
      <c r="H181" s="6"/>
      <c r="I181" s="8"/>
      <c r="J181" s="8"/>
      <c r="K181" s="8"/>
      <c r="L181" s="6"/>
      <c r="M181" s="6"/>
      <c r="N181" s="6"/>
      <c r="O181" s="6"/>
      <c r="P181" s="6"/>
      <c r="Q181" s="6"/>
      <c r="R181" s="9"/>
    </row>
    <row r="182" spans="1:18">
      <c r="A182" s="6"/>
      <c r="B182" s="6"/>
      <c r="C182" s="7"/>
      <c r="D182" s="6"/>
      <c r="E182" s="6"/>
      <c r="F182" s="6"/>
      <c r="G182" s="6"/>
      <c r="H182" s="6"/>
      <c r="I182" s="8"/>
      <c r="J182" s="8"/>
      <c r="K182" s="8"/>
      <c r="L182" s="6"/>
      <c r="M182" s="6"/>
      <c r="N182" s="6"/>
      <c r="O182" s="6"/>
      <c r="P182" s="6"/>
      <c r="Q182" s="6"/>
      <c r="R182" s="9"/>
    </row>
    <row r="183" spans="1:18">
      <c r="A183" s="6"/>
      <c r="B183" s="6"/>
      <c r="C183" s="7"/>
      <c r="D183" s="6"/>
      <c r="E183" s="6"/>
      <c r="F183" s="6"/>
      <c r="G183" s="6"/>
      <c r="H183" s="6"/>
      <c r="I183" s="8"/>
      <c r="J183" s="8"/>
      <c r="K183" s="8"/>
      <c r="L183" s="6"/>
      <c r="M183" s="6"/>
      <c r="N183" s="6"/>
      <c r="O183" s="6"/>
      <c r="P183" s="6"/>
      <c r="Q183" s="6"/>
      <c r="R183" s="9"/>
    </row>
    <row r="184" spans="1:18">
      <c r="A184" s="6"/>
      <c r="B184" s="6"/>
      <c r="C184" s="7"/>
      <c r="D184" s="6"/>
      <c r="E184" s="6"/>
      <c r="F184" s="6"/>
      <c r="G184" s="6"/>
      <c r="H184" s="6"/>
      <c r="I184" s="8"/>
      <c r="J184" s="8"/>
      <c r="K184" s="8"/>
      <c r="L184" s="6"/>
      <c r="M184" s="6"/>
      <c r="N184" s="6"/>
      <c r="O184" s="6"/>
      <c r="P184" s="6"/>
      <c r="Q184" s="6"/>
      <c r="R184" s="9"/>
    </row>
    <row r="185" spans="1:18">
      <c r="A185" s="6"/>
      <c r="B185" s="6"/>
      <c r="C185" s="7"/>
      <c r="D185" s="6"/>
      <c r="E185" s="6"/>
      <c r="F185" s="6"/>
      <c r="G185" s="6"/>
      <c r="H185" s="6"/>
      <c r="I185" s="8"/>
      <c r="J185" s="8"/>
      <c r="K185" s="8"/>
      <c r="L185" s="6"/>
      <c r="M185" s="6"/>
      <c r="N185" s="6"/>
      <c r="O185" s="6"/>
      <c r="P185" s="6"/>
      <c r="Q185" s="6"/>
      <c r="R185" s="9"/>
    </row>
    <row r="186" spans="1:18">
      <c r="A186" s="6"/>
      <c r="B186" s="6"/>
      <c r="C186" s="7"/>
      <c r="D186" s="6"/>
      <c r="E186" s="6"/>
      <c r="F186" s="6"/>
      <c r="G186" s="6"/>
      <c r="H186" s="6"/>
      <c r="I186" s="8"/>
      <c r="J186" s="8"/>
      <c r="K186" s="8"/>
      <c r="L186" s="6"/>
      <c r="M186" s="6"/>
      <c r="N186" s="6"/>
      <c r="O186" s="6"/>
      <c r="P186" s="6"/>
      <c r="Q186" s="6"/>
      <c r="R186" s="9"/>
    </row>
    <row r="187" spans="1:18">
      <c r="A187" s="6"/>
      <c r="B187" s="6"/>
      <c r="C187" s="7"/>
      <c r="D187" s="6"/>
      <c r="E187" s="6"/>
      <c r="F187" s="6"/>
      <c r="G187" s="6"/>
      <c r="H187" s="6"/>
      <c r="I187" s="8"/>
      <c r="J187" s="8"/>
      <c r="K187" s="8"/>
      <c r="L187" s="6"/>
      <c r="M187" s="6"/>
      <c r="N187" s="6"/>
      <c r="O187" s="6"/>
      <c r="P187" s="6"/>
      <c r="Q187" s="6"/>
      <c r="R187" s="9"/>
    </row>
    <row r="188" spans="1:18">
      <c r="A188" s="6"/>
      <c r="B188" s="6"/>
      <c r="C188" s="7"/>
      <c r="D188" s="6"/>
      <c r="E188" s="6"/>
      <c r="F188" s="6"/>
      <c r="G188" s="6"/>
      <c r="H188" s="6"/>
      <c r="I188" s="8"/>
      <c r="J188" s="8"/>
      <c r="K188" s="8"/>
      <c r="L188" s="6"/>
      <c r="M188" s="6"/>
      <c r="N188" s="6"/>
      <c r="O188" s="6"/>
      <c r="P188" s="6"/>
      <c r="Q188" s="6"/>
      <c r="R188" s="9"/>
    </row>
    <row r="189" spans="1:18">
      <c r="A189" s="6"/>
      <c r="B189" s="6"/>
      <c r="C189" s="7"/>
      <c r="D189" s="6"/>
      <c r="E189" s="6"/>
      <c r="F189" s="6"/>
      <c r="G189" s="6"/>
      <c r="H189" s="6"/>
      <c r="I189" s="8"/>
      <c r="J189" s="8"/>
      <c r="K189" s="8"/>
      <c r="L189" s="6"/>
      <c r="M189" s="6"/>
      <c r="N189" s="6"/>
      <c r="O189" s="6"/>
      <c r="P189" s="6"/>
      <c r="Q189" s="6"/>
      <c r="R189" s="9"/>
    </row>
    <row r="190" spans="1:18">
      <c r="A190" s="6"/>
      <c r="B190" s="6"/>
      <c r="C190" s="7"/>
      <c r="D190" s="6"/>
      <c r="E190" s="6"/>
      <c r="F190" s="6"/>
      <c r="G190" s="6"/>
      <c r="H190" s="6"/>
      <c r="I190" s="8"/>
      <c r="J190" s="8"/>
      <c r="K190" s="8"/>
      <c r="L190" s="6"/>
      <c r="M190" s="6"/>
      <c r="N190" s="6"/>
      <c r="O190" s="6"/>
      <c r="P190" s="6"/>
      <c r="Q190" s="6"/>
      <c r="R190" s="9"/>
    </row>
    <row r="191" spans="1:18">
      <c r="A191" s="6"/>
      <c r="B191" s="6"/>
      <c r="C191" s="7"/>
      <c r="D191" s="6"/>
      <c r="E191" s="6"/>
      <c r="F191" s="6"/>
      <c r="G191" s="6"/>
      <c r="H191" s="6"/>
      <c r="I191" s="8"/>
      <c r="J191" s="8"/>
      <c r="K191" s="8"/>
      <c r="L191" s="6"/>
      <c r="M191" s="6"/>
      <c r="N191" s="6"/>
      <c r="O191" s="6"/>
      <c r="P191" s="6"/>
      <c r="Q191" s="6"/>
      <c r="R191" s="9"/>
    </row>
    <row r="192" spans="1:18">
      <c r="A192" s="6"/>
      <c r="B192" s="6"/>
      <c r="C192" s="7"/>
      <c r="D192" s="6"/>
      <c r="E192" s="6"/>
      <c r="F192" s="6"/>
      <c r="G192" s="6"/>
      <c r="H192" s="6"/>
      <c r="I192" s="8"/>
      <c r="J192" s="8"/>
      <c r="K192" s="8"/>
      <c r="L192" s="6"/>
      <c r="M192" s="6"/>
      <c r="N192" s="6"/>
      <c r="O192" s="6"/>
      <c r="P192" s="6"/>
      <c r="Q192" s="6"/>
      <c r="R192" s="9"/>
    </row>
    <row r="193" spans="1:18">
      <c r="A193" s="6"/>
      <c r="B193" s="6"/>
      <c r="C193" s="7"/>
      <c r="D193" s="6"/>
      <c r="E193" s="6"/>
      <c r="F193" s="6"/>
      <c r="G193" s="6"/>
      <c r="H193" s="6"/>
      <c r="I193" s="8"/>
      <c r="J193" s="8"/>
      <c r="K193" s="8"/>
      <c r="L193" s="6"/>
      <c r="M193" s="6"/>
      <c r="N193" s="6"/>
      <c r="O193" s="6"/>
      <c r="P193" s="6"/>
      <c r="Q193" s="6"/>
      <c r="R193" s="9"/>
    </row>
    <row r="194" spans="1:18">
      <c r="A194" s="6"/>
      <c r="B194" s="6"/>
      <c r="C194" s="7"/>
      <c r="D194" s="6"/>
      <c r="E194" s="6"/>
      <c r="F194" s="6"/>
      <c r="G194" s="6"/>
      <c r="H194" s="6"/>
      <c r="I194" s="8"/>
      <c r="J194" s="8"/>
      <c r="K194" s="8"/>
      <c r="L194" s="6"/>
      <c r="M194" s="6"/>
      <c r="N194" s="6"/>
      <c r="O194" s="6"/>
      <c r="P194" s="6"/>
      <c r="Q194" s="6"/>
      <c r="R194" s="9"/>
    </row>
    <row r="195" spans="1:18">
      <c r="A195" s="6"/>
      <c r="B195" s="6"/>
      <c r="C195" s="7"/>
      <c r="D195" s="6"/>
      <c r="E195" s="6"/>
      <c r="F195" s="6"/>
      <c r="G195" s="6"/>
      <c r="H195" s="6"/>
      <c r="I195" s="8"/>
      <c r="J195" s="8"/>
      <c r="K195" s="8"/>
      <c r="L195" s="6"/>
      <c r="M195" s="6"/>
      <c r="N195" s="6"/>
      <c r="O195" s="6"/>
      <c r="P195" s="6"/>
      <c r="Q195" s="6"/>
      <c r="R195" s="9"/>
    </row>
    <row r="196" spans="1:18">
      <c r="A196" s="6"/>
      <c r="B196" s="6"/>
      <c r="C196" s="7"/>
      <c r="D196" s="6"/>
      <c r="E196" s="6"/>
      <c r="F196" s="6"/>
      <c r="G196" s="6"/>
      <c r="H196" s="6"/>
      <c r="I196" s="8"/>
      <c r="J196" s="8"/>
      <c r="K196" s="8"/>
      <c r="L196" s="6"/>
      <c r="M196" s="6"/>
      <c r="N196" s="6"/>
      <c r="O196" s="6"/>
      <c r="P196" s="6"/>
      <c r="Q196" s="6"/>
      <c r="R196" s="9"/>
    </row>
    <row r="197" spans="1:18">
      <c r="A197" s="6"/>
      <c r="B197" s="6"/>
      <c r="C197" s="7"/>
      <c r="D197" s="6"/>
      <c r="E197" s="6"/>
      <c r="F197" s="6"/>
      <c r="G197" s="6"/>
      <c r="H197" s="6"/>
      <c r="I197" s="8"/>
      <c r="J197" s="8"/>
      <c r="K197" s="8"/>
      <c r="L197" s="6"/>
      <c r="M197" s="6"/>
      <c r="N197" s="6"/>
      <c r="O197" s="6"/>
      <c r="P197" s="6"/>
      <c r="Q197" s="6"/>
      <c r="R197" s="9"/>
    </row>
    <row r="198" spans="1:18">
      <c r="A198" s="6"/>
      <c r="B198" s="6"/>
      <c r="C198" s="7"/>
      <c r="D198" s="6"/>
      <c r="E198" s="6"/>
      <c r="F198" s="6"/>
      <c r="G198" s="6"/>
      <c r="H198" s="6"/>
      <c r="I198" s="8"/>
      <c r="J198" s="8"/>
      <c r="K198" s="8"/>
      <c r="L198" s="6"/>
      <c r="M198" s="6"/>
      <c r="N198" s="6"/>
      <c r="O198" s="6"/>
      <c r="P198" s="6"/>
      <c r="Q198" s="6"/>
      <c r="R198" s="9"/>
    </row>
    <row r="199" spans="1:18">
      <c r="A199" s="6"/>
      <c r="B199" s="6"/>
      <c r="C199" s="7"/>
      <c r="D199" s="6"/>
      <c r="E199" s="6"/>
      <c r="F199" s="6"/>
      <c r="G199" s="6"/>
      <c r="H199" s="6"/>
      <c r="I199" s="8"/>
      <c r="J199" s="8"/>
      <c r="K199" s="8"/>
      <c r="L199" s="6"/>
      <c r="M199" s="6"/>
      <c r="N199" s="6"/>
      <c r="O199" s="6"/>
      <c r="P199" s="6"/>
      <c r="Q199" s="6"/>
      <c r="R199" s="9"/>
    </row>
    <row r="200" spans="1:18">
      <c r="A200" s="6"/>
      <c r="B200" s="6"/>
      <c r="C200" s="7"/>
      <c r="D200" s="6"/>
      <c r="E200" s="6"/>
      <c r="F200" s="6"/>
      <c r="G200" s="6"/>
      <c r="H200" s="6"/>
      <c r="I200" s="8"/>
      <c r="J200" s="8"/>
      <c r="K200" s="8"/>
      <c r="L200" s="6"/>
      <c r="M200" s="6"/>
      <c r="N200" s="6"/>
      <c r="O200" s="6"/>
      <c r="P200" s="6"/>
      <c r="Q200" s="6"/>
      <c r="R200" s="9"/>
    </row>
    <row r="201" spans="1:18">
      <c r="A201" s="6"/>
      <c r="B201" s="6"/>
      <c r="C201" s="7"/>
      <c r="D201" s="6"/>
      <c r="E201" s="6"/>
      <c r="F201" s="6"/>
      <c r="G201" s="6"/>
      <c r="H201" s="6"/>
      <c r="I201" s="8"/>
      <c r="J201" s="8"/>
      <c r="K201" s="8"/>
      <c r="L201" s="6"/>
      <c r="M201" s="6"/>
      <c r="N201" s="6"/>
      <c r="O201" s="6"/>
      <c r="P201" s="6"/>
      <c r="Q201" s="6"/>
      <c r="R201" s="9"/>
    </row>
    <row r="202" spans="1:18">
      <c r="A202" s="6"/>
      <c r="B202" s="6"/>
      <c r="C202" s="7"/>
      <c r="D202" s="6"/>
      <c r="E202" s="6"/>
      <c r="F202" s="6"/>
      <c r="G202" s="6"/>
      <c r="H202" s="6"/>
      <c r="I202" s="8"/>
      <c r="J202" s="8"/>
      <c r="K202" s="8"/>
      <c r="L202" s="6"/>
      <c r="M202" s="6"/>
      <c r="N202" s="6"/>
      <c r="O202" s="6"/>
      <c r="P202" s="6"/>
      <c r="Q202" s="6"/>
      <c r="R202" s="9"/>
    </row>
    <row r="203" spans="1:18">
      <c r="A203" s="6"/>
      <c r="B203" s="6"/>
      <c r="C203" s="7"/>
      <c r="D203" s="6"/>
      <c r="E203" s="6"/>
      <c r="F203" s="6"/>
      <c r="G203" s="6"/>
      <c r="H203" s="6"/>
      <c r="I203" s="8"/>
      <c r="J203" s="8"/>
      <c r="K203" s="8"/>
      <c r="L203" s="6"/>
      <c r="M203" s="6"/>
      <c r="N203" s="6"/>
      <c r="O203" s="6"/>
      <c r="P203" s="6"/>
      <c r="Q203" s="6"/>
      <c r="R203" s="9"/>
    </row>
  </sheetData>
  <sheetProtection algorithmName="SHA-512" hashValue="XQ18wcvH6NX07dNvoLEAO0dtMGmyXN0D9ngqFu53Nt4j0jsrvGaAkLSM4wh7lRy4RTYPTQpIUpFkX58h3E3XTA==" saltValue="nBdwLZGKOEHg+oIkLCcSDw==" spinCount="100000" sheet="1" objects="1" scenarios="1"/>
  <autoFilter ref="A3:R95" xr:uid="{00000000-0009-0000-0000-000000000000}"/>
  <pageMargins left="0.25" right="0.25" top="0.75" bottom="0.75" header="0.3" footer="0.3"/>
  <pageSetup paperSize="8" scale="59"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B0510-55BF-4A79-87C4-1DAE76CA0C65}">
  <dimension ref="A1:J483"/>
  <sheetViews>
    <sheetView topLeftCell="A28" zoomScaleNormal="100" workbookViewId="0">
      <selection activeCell="G1" sqref="G1:G1048576"/>
    </sheetView>
  </sheetViews>
  <sheetFormatPr defaultColWidth="9.140625" defaultRowHeight="11.45"/>
  <cols>
    <col min="1" max="1" width="7.140625" style="42" customWidth="1"/>
    <col min="2" max="2" width="65" style="31" customWidth="1"/>
    <col min="3" max="3" width="25.28515625" style="31" hidden="1" customWidth="1"/>
    <col min="4" max="4" width="36" style="32" hidden="1" customWidth="1"/>
    <col min="5" max="5" width="2.42578125" style="33" customWidth="1"/>
    <col min="6" max="16384" width="9.140625" style="34"/>
  </cols>
  <sheetData>
    <row r="1" spans="1:8" ht="24">
      <c r="A1" s="89"/>
      <c r="B1" s="279" t="s">
        <v>406</v>
      </c>
      <c r="C1" s="36"/>
      <c r="D1" s="351"/>
      <c r="E1" s="352"/>
      <c r="F1" s="353"/>
      <c r="G1" s="354"/>
      <c r="H1" s="354"/>
    </row>
    <row r="2" spans="1:8" ht="22.5" customHeight="1" thickBot="1">
      <c r="A2" s="85"/>
      <c r="B2" s="85"/>
      <c r="C2" s="36"/>
      <c r="D2" s="351"/>
      <c r="E2" s="352"/>
      <c r="F2" s="354"/>
      <c r="G2" s="354"/>
      <c r="H2" s="354"/>
    </row>
    <row r="3" spans="1:8" ht="15.6">
      <c r="A3" s="86"/>
      <c r="B3" s="87"/>
      <c r="C3" s="88"/>
      <c r="D3" s="355"/>
      <c r="E3" s="356"/>
      <c r="F3" s="354"/>
      <c r="G3" s="354"/>
      <c r="H3" s="354"/>
    </row>
    <row r="4" spans="1:8" ht="12" thickBot="1">
      <c r="A4" s="35"/>
      <c r="B4" s="36"/>
      <c r="C4" s="36"/>
      <c r="D4" s="351"/>
      <c r="E4" s="357"/>
      <c r="F4" s="354"/>
      <c r="G4" s="354"/>
      <c r="H4" s="354"/>
    </row>
    <row r="5" spans="1:8" ht="12.6" thickBot="1">
      <c r="A5" s="581"/>
      <c r="B5" s="582"/>
      <c r="C5" s="90" t="s">
        <v>407</v>
      </c>
      <c r="D5" s="583" t="str">
        <f>$D$9</f>
        <v>Comments</v>
      </c>
      <c r="E5" s="358"/>
      <c r="F5" s="354"/>
      <c r="G5" s="354"/>
      <c r="H5" s="354"/>
    </row>
    <row r="6" spans="1:8" ht="12.6" thickBot="1">
      <c r="A6" s="91"/>
      <c r="B6" s="92"/>
      <c r="C6" s="93" t="s">
        <v>408</v>
      </c>
      <c r="D6" s="584"/>
      <c r="E6" s="358"/>
      <c r="F6" s="354"/>
      <c r="G6" s="354"/>
      <c r="H6" s="354"/>
    </row>
    <row r="7" spans="1:8" ht="12" thickBot="1">
      <c r="A7" s="359"/>
      <c r="B7" s="360" t="s">
        <v>409</v>
      </c>
      <c r="C7" s="361" t="str">
        <f>IF(C40="Ok","Ok","-")</f>
        <v>-</v>
      </c>
      <c r="D7" s="362"/>
      <c r="E7" s="358"/>
      <c r="F7" s="354"/>
      <c r="G7" s="354"/>
      <c r="H7" s="354"/>
    </row>
    <row r="8" spans="1:8" ht="12" thickBot="1">
      <c r="A8" s="363"/>
      <c r="B8" s="364"/>
      <c r="C8" s="364"/>
      <c r="D8" s="351"/>
      <c r="E8" s="357"/>
      <c r="F8" s="354"/>
      <c r="G8" s="354"/>
      <c r="H8" s="354"/>
    </row>
    <row r="9" spans="1:8" ht="15" customHeight="1" thickBot="1">
      <c r="A9" s="585" t="s">
        <v>410</v>
      </c>
      <c r="B9" s="587"/>
      <c r="C9" s="90" t="str">
        <f>C5</f>
        <v>Fill in Name manufacturer</v>
      </c>
      <c r="D9" s="588" t="s">
        <v>31</v>
      </c>
      <c r="E9" s="358"/>
      <c r="F9" s="354"/>
      <c r="G9" s="354"/>
      <c r="H9" s="354"/>
    </row>
    <row r="10" spans="1:8" ht="12.6" thickBot="1">
      <c r="A10" s="91"/>
      <c r="B10" s="92"/>
      <c r="C10" s="93" t="str">
        <f>C6</f>
        <v>Fill in luminare type</v>
      </c>
      <c r="D10" s="589"/>
      <c r="E10" s="358"/>
      <c r="F10" s="354"/>
      <c r="G10" s="354"/>
      <c r="H10" s="354"/>
    </row>
    <row r="11" spans="1:8" ht="57">
      <c r="A11" s="590"/>
      <c r="B11" s="365" t="s">
        <v>411</v>
      </c>
      <c r="C11" s="366" t="str">
        <f>IF(C207="Pass","Pass","-")</f>
        <v>-</v>
      </c>
      <c r="D11" s="367"/>
      <c r="E11" s="358"/>
      <c r="F11" s="354"/>
      <c r="G11" s="354"/>
      <c r="H11" s="203" t="s">
        <v>178</v>
      </c>
    </row>
    <row r="12" spans="1:8" ht="57">
      <c r="A12" s="591"/>
      <c r="B12" s="368" t="s">
        <v>412</v>
      </c>
      <c r="C12" s="369" t="str">
        <f>IF(C220="Pass","Pass","-")</f>
        <v>-</v>
      </c>
      <c r="D12" s="370"/>
      <c r="E12" s="358"/>
      <c r="F12" s="354"/>
      <c r="G12" s="354"/>
      <c r="H12" s="354"/>
    </row>
    <row r="13" spans="1:8" ht="34.15">
      <c r="A13" s="591"/>
      <c r="B13" s="368" t="s">
        <v>413</v>
      </c>
      <c r="C13" s="369" t="str">
        <f>IF(C223="Pass","Pass","-")</f>
        <v>-</v>
      </c>
      <c r="D13" s="370"/>
      <c r="E13" s="358"/>
      <c r="F13" s="354"/>
      <c r="G13" s="354"/>
      <c r="H13" s="354"/>
    </row>
    <row r="14" spans="1:8" ht="34.9" thickBot="1">
      <c r="A14" s="592"/>
      <c r="B14" s="371" t="s">
        <v>414</v>
      </c>
      <c r="C14" s="372" t="str">
        <f>IF(C226="Pass","Pass","-")</f>
        <v>-</v>
      </c>
      <c r="D14" s="373"/>
      <c r="E14" s="358"/>
      <c r="F14" s="354"/>
      <c r="G14" s="354"/>
      <c r="H14" s="354"/>
    </row>
    <row r="15" spans="1:8" ht="12">
      <c r="A15" s="79"/>
      <c r="B15" s="364"/>
      <c r="C15" s="374"/>
      <c r="D15" s="352"/>
      <c r="E15" s="358"/>
      <c r="F15" s="354"/>
      <c r="G15" s="354"/>
      <c r="H15" s="354"/>
    </row>
    <row r="16" spans="1:8" ht="12.6" thickBot="1">
      <c r="A16" s="79"/>
      <c r="B16" s="364"/>
      <c r="C16" s="374"/>
      <c r="D16" s="352"/>
      <c r="E16" s="358"/>
      <c r="F16" s="354"/>
      <c r="G16" s="354"/>
      <c r="H16" s="354"/>
    </row>
    <row r="17" spans="1:5" ht="12.6" thickBot="1">
      <c r="A17" s="585" t="s">
        <v>415</v>
      </c>
      <c r="B17" s="586"/>
      <c r="C17" s="90" t="str">
        <f>$C$9</f>
        <v>Fill in Name manufacturer</v>
      </c>
      <c r="D17" s="583" t="str">
        <f>$D$9</f>
        <v>Comments</v>
      </c>
      <c r="E17" s="358"/>
    </row>
    <row r="18" spans="1:5" ht="12.6" thickBot="1">
      <c r="A18" s="91" t="s">
        <v>416</v>
      </c>
      <c r="B18" s="92" t="s">
        <v>417</v>
      </c>
      <c r="C18" s="93" t="str">
        <f>$C$10</f>
        <v>Fill in luminare type</v>
      </c>
      <c r="D18" s="584"/>
      <c r="E18" s="358"/>
    </row>
    <row r="19" spans="1:5" ht="12" thickBot="1">
      <c r="A19" s="359"/>
      <c r="B19" s="360" t="s">
        <v>418</v>
      </c>
      <c r="C19" s="361" t="str">
        <f>IF(C153="Pass","Pass","-")</f>
        <v>-</v>
      </c>
      <c r="D19" s="362"/>
      <c r="E19" s="358"/>
    </row>
    <row r="20" spans="1:5">
      <c r="A20" s="363"/>
      <c r="B20" s="375"/>
      <c r="C20" s="376"/>
      <c r="D20" s="352"/>
      <c r="E20" s="358"/>
    </row>
    <row r="21" spans="1:5" ht="12" thickBot="1">
      <c r="A21" s="377"/>
      <c r="B21" s="378"/>
      <c r="C21" s="379"/>
      <c r="D21" s="380"/>
      <c r="E21" s="381"/>
    </row>
    <row r="22" spans="1:5">
      <c r="A22" s="382"/>
      <c r="B22" s="375"/>
      <c r="C22" s="374"/>
      <c r="D22" s="352"/>
      <c r="E22" s="354"/>
    </row>
    <row r="23" spans="1:5" ht="22.5" customHeight="1">
      <c r="A23" s="78" t="s">
        <v>419</v>
      </c>
      <c r="B23" s="375"/>
      <c r="C23" s="374"/>
      <c r="D23" s="352"/>
      <c r="E23" s="354"/>
    </row>
    <row r="24" spans="1:5" ht="12" thickBot="1">
      <c r="A24" s="382"/>
      <c r="B24" s="375"/>
      <c r="C24" s="374"/>
      <c r="D24" s="352"/>
      <c r="E24" s="354"/>
    </row>
    <row r="25" spans="1:5" ht="12.6" thickBot="1">
      <c r="A25" s="585" t="s">
        <v>415</v>
      </c>
      <c r="B25" s="586"/>
      <c r="C25" s="90" t="str">
        <f>$C$9</f>
        <v>Fill in Name manufacturer</v>
      </c>
      <c r="D25" s="583" t="str">
        <f>$D$9</f>
        <v>Comments</v>
      </c>
      <c r="E25" s="354"/>
    </row>
    <row r="26" spans="1:5" ht="12.6" thickBot="1">
      <c r="A26" s="91" t="s">
        <v>416</v>
      </c>
      <c r="B26" s="92" t="s">
        <v>172</v>
      </c>
      <c r="C26" s="93" t="str">
        <f>$C$10</f>
        <v>Fill in luminare type</v>
      </c>
      <c r="D26" s="584"/>
      <c r="E26" s="354"/>
    </row>
    <row r="27" spans="1:5" ht="12">
      <c r="A27" s="94" t="s">
        <v>420</v>
      </c>
      <c r="B27" s="95" t="s">
        <v>421</v>
      </c>
      <c r="C27" s="383"/>
      <c r="D27" s="384"/>
      <c r="E27" s="354"/>
    </row>
    <row r="28" spans="1:5" ht="12">
      <c r="A28" s="96"/>
      <c r="B28" s="97" t="s">
        <v>62</v>
      </c>
      <c r="C28" s="385"/>
      <c r="D28" s="386"/>
      <c r="E28" s="354"/>
    </row>
    <row r="29" spans="1:5" ht="12">
      <c r="A29" s="82"/>
      <c r="B29" s="105" t="s">
        <v>422</v>
      </c>
      <c r="C29" s="387"/>
      <c r="D29" s="388"/>
      <c r="E29" s="354"/>
    </row>
    <row r="30" spans="1:5" ht="12">
      <c r="A30" s="80"/>
      <c r="B30" s="389" t="s">
        <v>423</v>
      </c>
      <c r="C30" s="390" t="str">
        <f>IF('Check Certificate + Reports'!B3="Yes","Pass",IF('Check Certificate + Reports'!B3="-","-","Fail"))</f>
        <v>-</v>
      </c>
      <c r="D30" s="391"/>
      <c r="E30" s="354"/>
    </row>
    <row r="31" spans="1:5" ht="12">
      <c r="A31" s="83"/>
      <c r="B31" s="392" t="s">
        <v>424</v>
      </c>
      <c r="C31" s="390" t="str">
        <f>IF('Check Certificate + Reports'!B10="Pass","Pass",IF('Check Certificate + Reports'!B10="-","-","Fail"))</f>
        <v>-</v>
      </c>
      <c r="D31" s="391"/>
      <c r="E31" s="354"/>
    </row>
    <row r="32" spans="1:5" ht="12">
      <c r="A32" s="80"/>
      <c r="B32" s="389" t="s">
        <v>425</v>
      </c>
      <c r="C32" s="390" t="str">
        <f>IF('Check Certificate + Reports'!B4="Yes","Pass",IF('Check Certificate + Reports'!B4="-","-","Fail"))</f>
        <v>-</v>
      </c>
      <c r="D32" s="391"/>
      <c r="E32" s="354"/>
    </row>
    <row r="33" spans="1:5" ht="12">
      <c r="A33" s="83"/>
      <c r="B33" s="392" t="s">
        <v>426</v>
      </c>
      <c r="C33" s="390" t="str">
        <f>IF('Check Certificate + Reports'!B16="Pass","Pass",IF('Check Certificate + Reports'!B16="-","-","Fail"))</f>
        <v>-</v>
      </c>
      <c r="D33" s="391"/>
      <c r="E33" s="354"/>
    </row>
    <row r="34" spans="1:5" ht="12">
      <c r="A34" s="83"/>
      <c r="B34" s="392"/>
      <c r="C34" s="390"/>
      <c r="D34" s="391"/>
      <c r="E34" s="354"/>
    </row>
    <row r="35" spans="1:5" ht="12">
      <c r="A35" s="80"/>
      <c r="B35" s="389" t="s">
        <v>427</v>
      </c>
      <c r="C35" s="390" t="str">
        <f>IF('Check Certificate + Reports'!B84="Pass","Pass",IF('Check Certificate + Reports'!B84="-","-","Fail"))</f>
        <v>-</v>
      </c>
      <c r="D35" s="393"/>
      <c r="E35" s="354"/>
    </row>
    <row r="36" spans="1:5" ht="12">
      <c r="A36" s="80"/>
      <c r="B36" s="392" t="s">
        <v>424</v>
      </c>
      <c r="C36" s="390" t="str">
        <f>IF('Check Certificate + Reports'!B91="Pass","Pass",IF('Check Certificate + Reports'!B91="-","-","Fail"))</f>
        <v>-</v>
      </c>
      <c r="D36" s="393"/>
      <c r="E36" s="354"/>
    </row>
    <row r="37" spans="1:5" ht="12">
      <c r="A37" s="80"/>
      <c r="B37" s="389" t="s">
        <v>428</v>
      </c>
      <c r="C37" s="390" t="str">
        <f>IF('Check Certificate + Reports'!B85="Pass","Pass",IF('Check Certificate + Reports'!B85="-","-","Fail"))</f>
        <v>-</v>
      </c>
      <c r="D37" s="391"/>
      <c r="E37" s="354"/>
    </row>
    <row r="38" spans="1:5" ht="12">
      <c r="A38" s="83"/>
      <c r="B38" s="392" t="s">
        <v>426</v>
      </c>
      <c r="C38" s="390" t="str">
        <f>IF('Check Certificate + Reports'!B97="Pass","Pass",IF('Check Certificate + Reports'!B97="-","-","Fail"))</f>
        <v>-</v>
      </c>
      <c r="D38" s="391"/>
      <c r="E38" s="354"/>
    </row>
    <row r="39" spans="1:5" ht="12">
      <c r="A39" s="83"/>
      <c r="B39" s="394"/>
      <c r="C39" s="395"/>
      <c r="D39" s="391"/>
      <c r="E39" s="354"/>
    </row>
    <row r="40" spans="1:5" ht="12">
      <c r="A40" s="81"/>
      <c r="B40" s="396" t="s">
        <v>429</v>
      </c>
      <c r="C40" s="395" t="s">
        <v>20</v>
      </c>
      <c r="D40" s="391"/>
      <c r="E40" s="354"/>
    </row>
    <row r="41" spans="1:5" ht="12">
      <c r="A41" s="82"/>
      <c r="B41" s="106" t="s">
        <v>430</v>
      </c>
      <c r="C41" s="397"/>
      <c r="D41" s="388"/>
      <c r="E41" s="354"/>
    </row>
    <row r="42" spans="1:5" ht="12">
      <c r="A42" s="80"/>
      <c r="B42" s="107" t="s">
        <v>431</v>
      </c>
      <c r="C42" s="398"/>
      <c r="D42" s="399"/>
      <c r="E42" s="354"/>
    </row>
    <row r="43" spans="1:5" ht="12">
      <c r="A43" s="80"/>
      <c r="B43" s="389" t="s">
        <v>423</v>
      </c>
      <c r="C43" s="390" t="str">
        <f>IF('Check Certificate + Reports'!B20="Yes","Pass",IF('Check Certificate + Reports'!B20="-","-","Fail"))</f>
        <v>-</v>
      </c>
      <c r="D43" s="393"/>
      <c r="E43" s="354"/>
    </row>
    <row r="44" spans="1:5" ht="12">
      <c r="A44" s="80"/>
      <c r="B44" s="392" t="s">
        <v>432</v>
      </c>
      <c r="C44" s="390" t="str">
        <f>IF('Check Certificate + Reports'!B27="Pass","Pass",IF('Check Certificate + Reports'!B27="-","-","Fail"))</f>
        <v>-</v>
      </c>
      <c r="D44" s="393"/>
      <c r="E44" s="354"/>
    </row>
    <row r="45" spans="1:5" ht="12">
      <c r="A45" s="80"/>
      <c r="B45" s="389" t="s">
        <v>433</v>
      </c>
      <c r="C45" s="390" t="str">
        <f>IF('Check Certificate + Reports'!B21="Yes","Pass",IF('Check Certificate + Reports'!B21="-","-","Fail"))</f>
        <v>-</v>
      </c>
      <c r="D45" s="393"/>
      <c r="E45" s="354"/>
    </row>
    <row r="46" spans="1:5" ht="12">
      <c r="A46" s="80"/>
      <c r="B46" s="392" t="s">
        <v>434</v>
      </c>
      <c r="C46" s="390" t="str">
        <f>IF('Check Certificate + Reports'!B33="Pass","Pass",IF('Check Certificate + Reports'!B33="-","-","Fail"))</f>
        <v>-</v>
      </c>
      <c r="D46" s="393"/>
      <c r="E46" s="354"/>
    </row>
    <row r="47" spans="1:5" ht="12">
      <c r="A47" s="80"/>
      <c r="B47" s="392"/>
      <c r="C47" s="390"/>
      <c r="D47" s="393"/>
      <c r="E47" s="354"/>
    </row>
    <row r="48" spans="1:5" ht="12">
      <c r="A48" s="80"/>
      <c r="B48" s="389" t="s">
        <v>427</v>
      </c>
      <c r="C48" s="390" t="str">
        <f>IF('Check Certificate + Reports'!B100="Pass","Pass",IF('Check Certificate + Reports'!B100="-","-","Fail"))</f>
        <v>-</v>
      </c>
      <c r="D48" s="393"/>
      <c r="E48" s="354"/>
    </row>
    <row r="49" spans="1:5" ht="12">
      <c r="A49" s="80"/>
      <c r="B49" s="392" t="s">
        <v>424</v>
      </c>
      <c r="C49" s="390" t="str">
        <f>IF('Check Certificate + Reports'!B107="Pass","Pass",IF('Check Certificate + Reports'!B107="-","-","Fail"))</f>
        <v>-</v>
      </c>
      <c r="D49" s="393"/>
      <c r="E49" s="354"/>
    </row>
    <row r="50" spans="1:5" ht="12">
      <c r="A50" s="80"/>
      <c r="B50" s="389" t="s">
        <v>428</v>
      </c>
      <c r="C50" s="390" t="str">
        <f>IF('Check Certificate + Reports'!B101="Pass","Pass",IF('Check Certificate + Reports'!B101="-","-","Fail"))</f>
        <v>-</v>
      </c>
      <c r="D50" s="391"/>
      <c r="E50" s="354"/>
    </row>
    <row r="51" spans="1:5" ht="12">
      <c r="A51" s="83"/>
      <c r="B51" s="392" t="s">
        <v>426</v>
      </c>
      <c r="C51" s="390" t="str">
        <f>IF('Check Certificate + Reports'!B113="Pass","Pass",IF('Check Certificate + Reports'!B113="-","-","Fail"))</f>
        <v>-</v>
      </c>
      <c r="D51" s="391"/>
      <c r="E51" s="354"/>
    </row>
    <row r="52" spans="1:5" ht="12">
      <c r="A52" s="83"/>
      <c r="B52" s="394"/>
      <c r="C52" s="400"/>
      <c r="D52" s="391"/>
      <c r="E52" s="354"/>
    </row>
    <row r="53" spans="1:5" ht="12">
      <c r="A53" s="81"/>
      <c r="B53" s="401" t="s">
        <v>429</v>
      </c>
      <c r="C53" s="402" t="s">
        <v>20</v>
      </c>
      <c r="D53" s="403"/>
      <c r="E53" s="354"/>
    </row>
    <row r="54" spans="1:5" ht="12">
      <c r="A54" s="80"/>
      <c r="B54" s="107" t="s">
        <v>435</v>
      </c>
      <c r="C54" s="398"/>
      <c r="D54" s="399"/>
      <c r="E54" s="354"/>
    </row>
    <row r="55" spans="1:5" ht="12">
      <c r="A55" s="80"/>
      <c r="B55" s="389" t="s">
        <v>436</v>
      </c>
      <c r="C55" s="390" t="str">
        <f>IF('Check Certificate + Reports'!B37="Yes","Pass",IF('Check Certificate + Reports'!B37="-","-","Fail"))</f>
        <v>-</v>
      </c>
      <c r="D55" s="393"/>
      <c r="E55" s="354"/>
    </row>
    <row r="56" spans="1:5" ht="12">
      <c r="A56" s="80"/>
      <c r="B56" s="392" t="s">
        <v>432</v>
      </c>
      <c r="C56" s="390" t="str">
        <f>IF('Check Certificate + Reports'!B44="Pass","Pass",IF('Check Certificate + Reports'!B44="-","-","Fail"))</f>
        <v>-</v>
      </c>
      <c r="D56" s="393"/>
      <c r="E56" s="354"/>
    </row>
    <row r="57" spans="1:5" ht="12">
      <c r="A57" s="80"/>
      <c r="B57" s="389" t="s">
        <v>437</v>
      </c>
      <c r="C57" s="390" t="str">
        <f>IF('Check Certificate + Reports'!B38="Yes","Pass",IF('Check Certificate + Reports'!B38="-","-","Fail"))</f>
        <v>-</v>
      </c>
      <c r="D57" s="393"/>
      <c r="E57" s="354"/>
    </row>
    <row r="58" spans="1:5" ht="12">
      <c r="A58" s="80"/>
      <c r="B58" s="392" t="s">
        <v>434</v>
      </c>
      <c r="C58" s="390" t="str">
        <f>IF('Check Certificate + Reports'!B50="Pass","Pass",IF('Check Certificate + Reports'!B50="-","-","Fail"))</f>
        <v>-</v>
      </c>
      <c r="D58" s="393"/>
      <c r="E58" s="354"/>
    </row>
    <row r="59" spans="1:5" ht="12">
      <c r="A59" s="80"/>
      <c r="B59" s="392"/>
      <c r="C59" s="390"/>
      <c r="D59" s="393"/>
      <c r="E59" s="354"/>
    </row>
    <row r="60" spans="1:5" ht="12">
      <c r="A60" s="80"/>
      <c r="B60" s="389" t="s">
        <v>427</v>
      </c>
      <c r="C60" s="390" t="str">
        <f>IF('Check Certificate + Reports'!B116="Pass","Pass",IF('Check Certificate + Reports'!B116="-","-","Fail"))</f>
        <v>-</v>
      </c>
      <c r="D60" s="393"/>
      <c r="E60" s="354"/>
    </row>
    <row r="61" spans="1:5" ht="12">
      <c r="A61" s="80"/>
      <c r="B61" s="392" t="s">
        <v>424</v>
      </c>
      <c r="C61" s="390" t="str">
        <f>IF('Check Certificate + Reports'!B123="Pass","Pass",IF('Check Certificate + Reports'!B123="-","-","Fail"))</f>
        <v>-</v>
      </c>
      <c r="D61" s="393"/>
      <c r="E61" s="354"/>
    </row>
    <row r="62" spans="1:5" ht="12">
      <c r="A62" s="80"/>
      <c r="B62" s="389" t="s">
        <v>428</v>
      </c>
      <c r="C62" s="390" t="str">
        <f>IF('Check Certificate + Reports'!B117="Pass","Pass",IF('Check Certificate + Reports'!B117="-","-","Fail"))</f>
        <v>-</v>
      </c>
      <c r="D62" s="391"/>
      <c r="E62" s="354"/>
    </row>
    <row r="63" spans="1:5" ht="12">
      <c r="A63" s="83"/>
      <c r="B63" s="392" t="s">
        <v>426</v>
      </c>
      <c r="C63" s="390" t="str">
        <f>IF('Check Certificate + Reports'!B129="Pass","Pass",IF('Check Certificate + Reports'!B129="-","-","Fail"))</f>
        <v>-</v>
      </c>
      <c r="D63" s="391"/>
      <c r="E63" s="354"/>
    </row>
    <row r="64" spans="1:5" ht="12">
      <c r="A64" s="83"/>
      <c r="B64" s="394"/>
      <c r="C64" s="400"/>
      <c r="D64" s="391"/>
      <c r="E64" s="354"/>
    </row>
    <row r="65" spans="1:5" ht="12.6" thickBot="1">
      <c r="A65" s="81"/>
      <c r="B65" s="401" t="s">
        <v>429</v>
      </c>
      <c r="C65" s="402" t="s">
        <v>20</v>
      </c>
      <c r="D65" s="403"/>
      <c r="E65" s="354"/>
    </row>
    <row r="66" spans="1:5" ht="12.75" customHeight="1">
      <c r="A66" s="289"/>
      <c r="B66" s="290" t="s">
        <v>438</v>
      </c>
      <c r="C66" s="404"/>
      <c r="D66" s="405"/>
      <c r="E66" s="354"/>
    </row>
    <row r="67" spans="1:5" ht="12">
      <c r="A67" s="80"/>
      <c r="B67" s="389" t="s">
        <v>436</v>
      </c>
      <c r="C67" s="390" t="str">
        <f>IF('Check Certificate + Reports'!B53="Yes","Pass",IF('Check Certificate + Reports'!B53="-","-","Fail"))</f>
        <v>-</v>
      </c>
      <c r="D67" s="393"/>
      <c r="E67" s="354"/>
    </row>
    <row r="68" spans="1:5" ht="12">
      <c r="A68" s="80"/>
      <c r="B68" s="392" t="s">
        <v>424</v>
      </c>
      <c r="C68" s="390" t="str">
        <f>IF('Check Certificate + Reports'!B75="Pass","Pass",IF('Check Certificate + Reports'!B75="-","-","Fail"))</f>
        <v>-</v>
      </c>
      <c r="D68" s="393"/>
      <c r="E68" s="354"/>
    </row>
    <row r="69" spans="1:5" ht="12">
      <c r="A69" s="80"/>
      <c r="B69" s="389" t="s">
        <v>437</v>
      </c>
      <c r="C69" s="390" t="str">
        <f>IF('Check Certificate + Reports'!B54="Yes","Pass",IF('Check Certificate + Reports'!B54="-","-","Fail"))</f>
        <v>-</v>
      </c>
      <c r="D69" s="393"/>
      <c r="E69" s="354"/>
    </row>
    <row r="70" spans="1:5" ht="12">
      <c r="A70" s="80"/>
      <c r="B70" s="392" t="s">
        <v>426</v>
      </c>
      <c r="C70" s="390" t="str">
        <f>IF('Check Certificate + Reports'!B64="Pass","Pass",IF('Check Certificate + Reports'!B64="-","-","Fail"))</f>
        <v>-</v>
      </c>
      <c r="D70" s="393"/>
      <c r="E70" s="354"/>
    </row>
    <row r="71" spans="1:5" ht="12">
      <c r="A71" s="80"/>
      <c r="B71" s="392"/>
      <c r="C71" s="390"/>
      <c r="D71" s="393"/>
      <c r="E71" s="354"/>
    </row>
    <row r="72" spans="1:5" ht="12">
      <c r="A72" s="80"/>
      <c r="B72" s="389" t="s">
        <v>427</v>
      </c>
      <c r="C72" s="390" t="str">
        <f>IF('Check Certificate + Reports'!B132="Pass","Pass",IF('Check Certificate + Reports'!B132="-","-","Fail"))</f>
        <v>-</v>
      </c>
      <c r="D72" s="393"/>
      <c r="E72" s="354"/>
    </row>
    <row r="73" spans="1:5" ht="12">
      <c r="A73" s="80"/>
      <c r="B73" s="392" t="s">
        <v>424</v>
      </c>
      <c r="C73" s="390" t="str">
        <f>IF('Check Certificate + Reports'!B139="Pass","Pass",IF('Check Certificate + Reports'!B139="-","-","Fail"))</f>
        <v>-</v>
      </c>
      <c r="D73" s="393"/>
      <c r="E73" s="354"/>
    </row>
    <row r="74" spans="1:5" ht="12">
      <c r="A74" s="80"/>
      <c r="B74" s="389" t="s">
        <v>428</v>
      </c>
      <c r="C74" s="390" t="str">
        <f>IF('Check Certificate + Reports'!B133="Pass","Pass",IF('Check Certificate + Reports'!B133="-","-","Fail"))</f>
        <v>-</v>
      </c>
      <c r="D74" s="391"/>
      <c r="E74" s="354"/>
    </row>
    <row r="75" spans="1:5" ht="12">
      <c r="A75" s="83"/>
      <c r="B75" s="392" t="s">
        <v>426</v>
      </c>
      <c r="C75" s="390" t="str">
        <f>IF('Check Certificate + Reports'!B143="Pass","Pass",IF('Check Certificate + Reports'!B143="-","-","Fail"))</f>
        <v>-</v>
      </c>
      <c r="D75" s="391"/>
      <c r="E75" s="354"/>
    </row>
    <row r="76" spans="1:5" ht="12">
      <c r="A76" s="83"/>
      <c r="B76" s="394"/>
      <c r="C76" s="400"/>
      <c r="D76" s="391"/>
      <c r="E76" s="354"/>
    </row>
    <row r="77" spans="1:5" ht="12">
      <c r="A77" s="81"/>
      <c r="B77" s="401" t="s">
        <v>429</v>
      </c>
      <c r="C77" s="402" t="s">
        <v>20</v>
      </c>
      <c r="D77" s="403"/>
      <c r="E77" s="354"/>
    </row>
    <row r="78" spans="1:5" ht="12">
      <c r="A78" s="82"/>
      <c r="B78" s="105" t="s">
        <v>439</v>
      </c>
      <c r="C78" s="398"/>
      <c r="D78" s="406"/>
      <c r="E78" s="354"/>
    </row>
    <row r="79" spans="1:5" ht="12">
      <c r="A79" s="80"/>
      <c r="B79" s="389" t="s">
        <v>436</v>
      </c>
      <c r="C79" s="390" t="str">
        <f>IF('Check Certificate + Reports'!B68="Yes","Pass",IF('Check Certificate + Reports'!B68="-","-","Fail"))</f>
        <v>-</v>
      </c>
      <c r="D79" s="393"/>
      <c r="E79" s="354"/>
    </row>
    <row r="80" spans="1:5" ht="12">
      <c r="A80" s="80"/>
      <c r="B80" s="392" t="s">
        <v>424</v>
      </c>
      <c r="C80" s="390" t="str">
        <f>IF('Check Certificate + Reports'!B75="Pass","Pass",IF('Check Certificate + Reports'!B75="-","-","Fail"))</f>
        <v>-</v>
      </c>
      <c r="D80" s="393"/>
      <c r="E80" s="354"/>
    </row>
    <row r="81" spans="1:5" ht="12">
      <c r="A81" s="80"/>
      <c r="B81" s="389" t="s">
        <v>437</v>
      </c>
      <c r="C81" s="390" t="str">
        <f>IF('Check Certificate + Reports'!B69="Yes","Pass",IF('Check Certificate + Reports'!B69="-","-","Fail"))</f>
        <v>-</v>
      </c>
      <c r="D81" s="393"/>
      <c r="E81" s="354"/>
    </row>
    <row r="82" spans="1:5" ht="12">
      <c r="A82" s="80"/>
      <c r="B82" s="392" t="s">
        <v>426</v>
      </c>
      <c r="C82" s="390" t="str">
        <f>IF('Check Certificate + Reports'!B79="Pass","Pass",IF('Check Certificate + Reports'!B79="-","-","Fail"))</f>
        <v>-</v>
      </c>
      <c r="D82" s="393"/>
      <c r="E82" s="354"/>
    </row>
    <row r="83" spans="1:5" ht="12">
      <c r="A83" s="80"/>
      <c r="B83" s="392"/>
      <c r="C83" s="390"/>
      <c r="D83" s="393"/>
      <c r="E83" s="354"/>
    </row>
    <row r="84" spans="1:5" ht="12">
      <c r="A84" s="80"/>
      <c r="B84" s="389" t="s">
        <v>427</v>
      </c>
      <c r="C84" s="390" t="str">
        <f>IF('Check Certificate + Reports'!B147="Pass","Pass",IF('Check Certificate + Reports'!B147="-","-","Fail"))</f>
        <v>-</v>
      </c>
      <c r="D84" s="393"/>
      <c r="E84" s="354"/>
    </row>
    <row r="85" spans="1:5" ht="12">
      <c r="A85" s="80"/>
      <c r="B85" s="392" t="s">
        <v>424</v>
      </c>
      <c r="C85" s="390" t="str">
        <f>IF('Check Certificate + Reports'!B154="Pass","Pass",IF('Check Certificate + Reports'!B154="-","-","Fail"))</f>
        <v>-</v>
      </c>
      <c r="D85" s="393"/>
      <c r="E85" s="354"/>
    </row>
    <row r="86" spans="1:5" ht="12">
      <c r="A86" s="80"/>
      <c r="B86" s="389" t="s">
        <v>428</v>
      </c>
      <c r="C86" s="390" t="str">
        <f>IF('Check Certificate + Reports'!B148="Pass","Pass",IF('Check Certificate + Reports'!B148="-","-","Fail"))</f>
        <v>-</v>
      </c>
      <c r="D86" s="391"/>
      <c r="E86" s="354"/>
    </row>
    <row r="87" spans="1:5" ht="12">
      <c r="A87" s="83"/>
      <c r="B87" s="392" t="s">
        <v>426</v>
      </c>
      <c r="C87" s="390" t="str">
        <f>IF('Check Certificate + Reports'!B158="Pass","Pass",IF('Check Certificate + Reports'!B158="-","-","Fail"))</f>
        <v>-</v>
      </c>
      <c r="D87" s="391"/>
      <c r="E87" s="354"/>
    </row>
    <row r="88" spans="1:5" ht="12">
      <c r="A88" s="83"/>
      <c r="B88" s="394"/>
      <c r="C88" s="400"/>
      <c r="D88" s="391"/>
      <c r="E88" s="354"/>
    </row>
    <row r="89" spans="1:5" ht="12.6" thickBot="1">
      <c r="A89" s="283"/>
      <c r="B89" s="407" t="s">
        <v>429</v>
      </c>
      <c r="C89" s="408" t="s">
        <v>20</v>
      </c>
      <c r="D89" s="409"/>
      <c r="E89" s="354"/>
    </row>
    <row r="90" spans="1:5" ht="12">
      <c r="A90" s="70"/>
      <c r="B90" s="410"/>
      <c r="C90" s="374"/>
      <c r="D90" s="352"/>
      <c r="E90" s="354"/>
    </row>
    <row r="91" spans="1:5" s="282" customFormat="1" ht="12.6" thickBot="1">
      <c r="A91" s="70"/>
      <c r="B91" s="410"/>
      <c r="C91" s="374"/>
      <c r="D91" s="352"/>
      <c r="E91" s="353"/>
    </row>
    <row r="92" spans="1:5" ht="12.6" thickBot="1">
      <c r="A92" s="100" t="s">
        <v>131</v>
      </c>
      <c r="B92" s="101" t="s">
        <v>440</v>
      </c>
      <c r="C92" s="411"/>
      <c r="D92" s="412"/>
      <c r="E92" s="354"/>
    </row>
    <row r="93" spans="1:5" ht="12.6" thickBot="1">
      <c r="A93" s="100" t="s">
        <v>441</v>
      </c>
      <c r="B93" s="101" t="s">
        <v>442</v>
      </c>
      <c r="C93" s="411"/>
      <c r="D93" s="412"/>
      <c r="E93" s="354"/>
    </row>
    <row r="94" spans="1:5" ht="12.6" thickBot="1">
      <c r="A94" s="100" t="s">
        <v>443</v>
      </c>
      <c r="B94" s="101" t="s">
        <v>62</v>
      </c>
      <c r="C94" s="411"/>
      <c r="D94" s="412"/>
      <c r="E94" s="354"/>
    </row>
    <row r="95" spans="1:5" ht="12">
      <c r="A95" s="60"/>
      <c r="B95" s="413" t="s">
        <v>444</v>
      </c>
      <c r="C95" s="414"/>
      <c r="D95" s="415"/>
      <c r="E95" s="354"/>
    </row>
    <row r="96" spans="1:5" ht="12">
      <c r="A96" s="60"/>
      <c r="B96" s="416" t="s">
        <v>445</v>
      </c>
      <c r="C96" s="417" t="s">
        <v>20</v>
      </c>
      <c r="D96" s="418"/>
      <c r="E96" s="354"/>
    </row>
    <row r="97" spans="1:5" ht="12">
      <c r="A97" s="60"/>
      <c r="B97" s="416" t="s">
        <v>446</v>
      </c>
      <c r="C97" s="417" t="s">
        <v>20</v>
      </c>
      <c r="D97" s="418"/>
      <c r="E97" s="354"/>
    </row>
    <row r="98" spans="1:5" ht="12">
      <c r="A98" s="60"/>
      <c r="B98" s="416" t="s">
        <v>447</v>
      </c>
      <c r="C98" s="417" t="s">
        <v>20</v>
      </c>
      <c r="D98" s="418"/>
      <c r="E98" s="354"/>
    </row>
    <row r="99" spans="1:5" ht="12">
      <c r="A99" s="71"/>
      <c r="B99" s="419" t="s">
        <v>448</v>
      </c>
      <c r="C99" s="417" t="s">
        <v>20</v>
      </c>
      <c r="D99" s="418"/>
      <c r="E99" s="354"/>
    </row>
    <row r="100" spans="1:5" ht="12">
      <c r="A100" s="60"/>
      <c r="B100" s="420" t="s">
        <v>449</v>
      </c>
      <c r="C100" s="417" t="s">
        <v>20</v>
      </c>
      <c r="D100" s="418"/>
      <c r="E100" s="354"/>
    </row>
    <row r="101" spans="1:5" ht="12">
      <c r="A101" s="60"/>
      <c r="B101" s="420" t="s">
        <v>450</v>
      </c>
      <c r="C101" s="417" t="s">
        <v>20</v>
      </c>
      <c r="D101" s="418"/>
      <c r="E101" s="354"/>
    </row>
    <row r="102" spans="1:5" ht="12.6" thickBot="1">
      <c r="A102" s="60"/>
      <c r="B102" s="420" t="s">
        <v>451</v>
      </c>
      <c r="C102" s="417" t="s">
        <v>20</v>
      </c>
      <c r="D102" s="418"/>
      <c r="E102" s="354"/>
    </row>
    <row r="103" spans="1:5" ht="12.6" thickBot="1">
      <c r="A103" s="100" t="s">
        <v>452</v>
      </c>
      <c r="B103" s="101" t="s">
        <v>453</v>
      </c>
      <c r="C103" s="411"/>
      <c r="D103" s="412"/>
      <c r="E103" s="354"/>
    </row>
    <row r="104" spans="1:5" ht="12.6" thickBot="1">
      <c r="A104" s="71"/>
      <c r="B104" s="421" t="s">
        <v>454</v>
      </c>
      <c r="C104" s="422" t="s">
        <v>20</v>
      </c>
      <c r="D104" s="418"/>
      <c r="E104" s="354"/>
    </row>
    <row r="105" spans="1:5" ht="12.6" thickBot="1">
      <c r="A105" s="100" t="s">
        <v>455</v>
      </c>
      <c r="B105" s="101" t="s">
        <v>456</v>
      </c>
      <c r="C105" s="411"/>
      <c r="D105" s="412"/>
      <c r="E105" s="354"/>
    </row>
    <row r="106" spans="1:5" ht="12">
      <c r="A106" s="46"/>
      <c r="B106" s="423" t="s">
        <v>457</v>
      </c>
      <c r="C106" s="424" t="s">
        <v>20</v>
      </c>
      <c r="D106" s="418"/>
      <c r="E106" s="354"/>
    </row>
    <row r="107" spans="1:5" ht="12">
      <c r="A107" s="44"/>
      <c r="B107" s="425" t="s">
        <v>458</v>
      </c>
      <c r="C107" s="424" t="s">
        <v>20</v>
      </c>
      <c r="D107" s="418"/>
      <c r="E107" s="354"/>
    </row>
    <row r="108" spans="1:5" ht="22.9">
      <c r="A108" s="44"/>
      <c r="B108" s="425" t="s">
        <v>459</v>
      </c>
      <c r="C108" s="424" t="s">
        <v>20</v>
      </c>
      <c r="D108" s="418"/>
      <c r="E108" s="354"/>
    </row>
    <row r="109" spans="1:5" ht="12.6" thickBot="1">
      <c r="A109" s="72"/>
      <c r="B109" s="426" t="s">
        <v>460</v>
      </c>
      <c r="C109" s="424" t="s">
        <v>20</v>
      </c>
      <c r="D109" s="418"/>
      <c r="E109" s="354"/>
    </row>
    <row r="110" spans="1:5" ht="12.6" thickBot="1">
      <c r="A110" s="100" t="s">
        <v>461</v>
      </c>
      <c r="B110" s="101" t="s">
        <v>462</v>
      </c>
      <c r="C110" s="427"/>
      <c r="D110" s="412"/>
      <c r="E110" s="354"/>
    </row>
    <row r="111" spans="1:5" ht="34.15">
      <c r="A111" s="44"/>
      <c r="B111" s="428" t="s">
        <v>463</v>
      </c>
      <c r="C111" s="429" t="s">
        <v>20</v>
      </c>
      <c r="D111" s="418"/>
      <c r="E111" s="354"/>
    </row>
    <row r="112" spans="1:5" ht="22.9">
      <c r="A112" s="44"/>
      <c r="B112" s="430" t="s">
        <v>464</v>
      </c>
      <c r="C112" s="417" t="s">
        <v>20</v>
      </c>
      <c r="D112" s="418"/>
      <c r="E112" s="354"/>
    </row>
    <row r="113" spans="1:5" ht="22.9">
      <c r="A113" s="44"/>
      <c r="B113" s="430" t="s">
        <v>465</v>
      </c>
      <c r="C113" s="417" t="s">
        <v>20</v>
      </c>
      <c r="D113" s="418"/>
      <c r="E113" s="354"/>
    </row>
    <row r="114" spans="1:5" ht="22.9">
      <c r="A114" s="44"/>
      <c r="B114" s="430" t="s">
        <v>466</v>
      </c>
      <c r="C114" s="417" t="s">
        <v>20</v>
      </c>
      <c r="D114" s="418"/>
      <c r="E114" s="354"/>
    </row>
    <row r="115" spans="1:5" ht="12">
      <c r="A115" s="44"/>
      <c r="B115" s="430" t="s">
        <v>467</v>
      </c>
      <c r="C115" s="431" t="s">
        <v>20</v>
      </c>
      <c r="D115" s="418"/>
      <c r="E115" s="354"/>
    </row>
    <row r="116" spans="1:5" ht="12.6" thickBot="1">
      <c r="A116" s="72"/>
      <c r="B116" s="432" t="s">
        <v>468</v>
      </c>
      <c r="C116" s="433" t="s">
        <v>20</v>
      </c>
      <c r="D116" s="357"/>
      <c r="E116" s="354"/>
    </row>
    <row r="117" spans="1:5" ht="12.6" thickBot="1">
      <c r="A117" s="100" t="s">
        <v>469</v>
      </c>
      <c r="B117" s="101" t="s">
        <v>470</v>
      </c>
      <c r="C117" s="411"/>
      <c r="D117" s="412"/>
      <c r="E117" s="354"/>
    </row>
    <row r="118" spans="1:5" ht="23.45" thickBot="1">
      <c r="A118" s="44"/>
      <c r="B118" s="434" t="s">
        <v>471</v>
      </c>
      <c r="C118" s="435" t="s">
        <v>20</v>
      </c>
      <c r="D118" s="418"/>
      <c r="E118" s="354"/>
    </row>
    <row r="119" spans="1:5" ht="12" thickBot="1">
      <c r="A119" s="280" t="s">
        <v>472</v>
      </c>
      <c r="B119" s="436" t="s">
        <v>473</v>
      </c>
      <c r="C119" s="437"/>
      <c r="D119" s="438"/>
      <c r="E119" s="354"/>
    </row>
    <row r="120" spans="1:5" ht="12.6" thickBot="1">
      <c r="A120" s="44"/>
      <c r="B120" s="439" t="s">
        <v>474</v>
      </c>
      <c r="C120" s="417" t="s">
        <v>20</v>
      </c>
      <c r="D120" s="418"/>
      <c r="E120" s="354"/>
    </row>
    <row r="121" spans="1:5" ht="12" thickBot="1">
      <c r="A121" s="280" t="s">
        <v>475</v>
      </c>
      <c r="B121" s="436" t="s">
        <v>476</v>
      </c>
      <c r="C121" s="437"/>
      <c r="D121" s="438"/>
      <c r="E121" s="354"/>
    </row>
    <row r="122" spans="1:5" ht="12">
      <c r="A122" s="44"/>
      <c r="B122" s="439" t="s">
        <v>477</v>
      </c>
      <c r="C122" s="417" t="s">
        <v>20</v>
      </c>
      <c r="D122" s="418"/>
      <c r="E122" s="354"/>
    </row>
    <row r="123" spans="1:5" ht="12.6" thickBot="1">
      <c r="A123" s="56"/>
      <c r="B123" s="273" t="s">
        <v>478</v>
      </c>
      <c r="C123" s="440" t="s">
        <v>20</v>
      </c>
      <c r="D123" s="357"/>
      <c r="E123" s="354"/>
    </row>
    <row r="124" spans="1:5" ht="12.6" thickBot="1">
      <c r="A124" s="100" t="s">
        <v>141</v>
      </c>
      <c r="B124" s="101" t="s">
        <v>479</v>
      </c>
      <c r="C124" s="411"/>
      <c r="D124" s="412"/>
      <c r="E124" s="354"/>
    </row>
    <row r="125" spans="1:5" ht="12.6" thickBot="1">
      <c r="A125" s="275" t="s">
        <v>144</v>
      </c>
      <c r="B125" s="274" t="s">
        <v>145</v>
      </c>
      <c r="C125" s="437"/>
      <c r="D125" s="438"/>
      <c r="E125" s="354"/>
    </row>
    <row r="126" spans="1:5" ht="22.9">
      <c r="A126" s="44"/>
      <c r="B126" s="441" t="s">
        <v>146</v>
      </c>
      <c r="C126" s="417"/>
      <c r="D126" s="418"/>
      <c r="E126" s="354"/>
    </row>
    <row r="127" spans="1:5" ht="12">
      <c r="A127" s="44"/>
      <c r="B127" s="442" t="s">
        <v>480</v>
      </c>
      <c r="C127" s="417" t="s">
        <v>20</v>
      </c>
      <c r="D127" s="418"/>
      <c r="E127" s="354"/>
    </row>
    <row r="128" spans="1:5" ht="12.6" thickBot="1">
      <c r="A128" s="43"/>
      <c r="B128" s="443" t="s">
        <v>481</v>
      </c>
      <c r="C128" s="444" t="s">
        <v>20</v>
      </c>
      <c r="D128" s="418"/>
      <c r="E128" s="354"/>
    </row>
    <row r="129" spans="1:5" ht="12.6" thickBot="1">
      <c r="A129" s="275" t="s">
        <v>148</v>
      </c>
      <c r="B129" s="274" t="s">
        <v>149</v>
      </c>
      <c r="C129" s="437"/>
      <c r="D129" s="438"/>
      <c r="E129" s="354"/>
    </row>
    <row r="130" spans="1:5" ht="12">
      <c r="A130" s="75"/>
      <c r="B130" s="445" t="s">
        <v>482</v>
      </c>
      <c r="C130" s="414"/>
      <c r="D130" s="446"/>
      <c r="E130" s="354"/>
    </row>
    <row r="131" spans="1:5" ht="12">
      <c r="A131" s="46"/>
      <c r="B131" s="425" t="s">
        <v>483</v>
      </c>
      <c r="C131" s="424" t="s">
        <v>20</v>
      </c>
      <c r="D131" s="418"/>
      <c r="E131" s="354"/>
    </row>
    <row r="132" spans="1:5" ht="12">
      <c r="A132" s="46"/>
      <c r="B132" s="425" t="s">
        <v>484</v>
      </c>
      <c r="C132" s="424" t="s">
        <v>20</v>
      </c>
      <c r="D132" s="418"/>
      <c r="E132" s="354"/>
    </row>
    <row r="133" spans="1:5" ht="12">
      <c r="A133" s="46"/>
      <c r="B133" s="425" t="s">
        <v>485</v>
      </c>
      <c r="C133" s="424" t="s">
        <v>20</v>
      </c>
      <c r="D133" s="418"/>
      <c r="E133" s="354"/>
    </row>
    <row r="134" spans="1:5" ht="12">
      <c r="A134" s="46"/>
      <c r="B134" s="447" t="s">
        <v>486</v>
      </c>
      <c r="C134" s="448"/>
      <c r="D134" s="415"/>
      <c r="E134" s="354"/>
    </row>
    <row r="135" spans="1:5" ht="22.9">
      <c r="A135" s="44"/>
      <c r="B135" s="449" t="s">
        <v>150</v>
      </c>
      <c r="C135" s="417" t="s">
        <v>20</v>
      </c>
      <c r="D135" s="418"/>
      <c r="E135" s="354"/>
    </row>
    <row r="136" spans="1:5" ht="12">
      <c r="A136" s="44"/>
      <c r="B136" s="450" t="s">
        <v>487</v>
      </c>
      <c r="C136" s="448"/>
      <c r="D136" s="451"/>
      <c r="E136" s="354"/>
    </row>
    <row r="137" spans="1:5" ht="22.9">
      <c r="A137" s="59"/>
      <c r="B137" s="452" t="s">
        <v>156</v>
      </c>
      <c r="C137" s="431" t="s">
        <v>20</v>
      </c>
      <c r="D137" s="418"/>
      <c r="E137" s="354"/>
    </row>
    <row r="138" spans="1:5" ht="24">
      <c r="A138" s="44"/>
      <c r="B138" s="109" t="s">
        <v>488</v>
      </c>
      <c r="C138" s="448"/>
      <c r="D138" s="451"/>
      <c r="E138" s="354"/>
    </row>
    <row r="139" spans="1:5" ht="34.15">
      <c r="A139" s="48"/>
      <c r="B139" s="441" t="s">
        <v>489</v>
      </c>
      <c r="C139" s="453" t="s">
        <v>20</v>
      </c>
      <c r="D139" s="454"/>
      <c r="E139" s="354"/>
    </row>
    <row r="140" spans="1:5" ht="34.15">
      <c r="A140" s="48"/>
      <c r="B140" s="455" t="s">
        <v>157</v>
      </c>
      <c r="C140" s="456"/>
      <c r="D140" s="415"/>
      <c r="E140" s="354"/>
    </row>
    <row r="141" spans="1:5" ht="12">
      <c r="A141" s="44"/>
      <c r="B141" s="442" t="s">
        <v>490</v>
      </c>
      <c r="C141" s="417" t="s">
        <v>20</v>
      </c>
      <c r="D141" s="370"/>
      <c r="E141" s="354"/>
    </row>
    <row r="142" spans="1:5" ht="12">
      <c r="A142" s="44"/>
      <c r="B142" s="334" t="s">
        <v>491</v>
      </c>
      <c r="C142" s="417" t="str">
        <f>IF(AND($C$135="Pass",$C$137="Pass",C139="Pass",C141="Pass"),"Pass","-")</f>
        <v>-</v>
      </c>
      <c r="D142" s="454"/>
      <c r="E142" s="354"/>
    </row>
    <row r="143" spans="1:5" ht="24">
      <c r="A143" s="44"/>
      <c r="B143" s="109" t="s">
        <v>154</v>
      </c>
      <c r="C143" s="448"/>
      <c r="D143" s="451"/>
      <c r="E143" s="354"/>
    </row>
    <row r="144" spans="1:5" ht="34.15">
      <c r="A144" s="44"/>
      <c r="B144" s="441" t="s">
        <v>492</v>
      </c>
      <c r="C144" s="417" t="s">
        <v>20</v>
      </c>
      <c r="D144" s="454"/>
      <c r="E144" s="354"/>
    </row>
    <row r="145" spans="1:8" ht="34.15">
      <c r="A145" s="48"/>
      <c r="B145" s="455" t="s">
        <v>157</v>
      </c>
      <c r="C145" s="456"/>
      <c r="D145" s="415"/>
      <c r="E145" s="354"/>
      <c r="F145" s="354"/>
      <c r="G145" s="354"/>
      <c r="H145" s="354"/>
    </row>
    <row r="146" spans="1:8" ht="12">
      <c r="A146" s="48"/>
      <c r="B146" s="442" t="s">
        <v>493</v>
      </c>
      <c r="C146" s="453" t="s">
        <v>20</v>
      </c>
      <c r="D146" s="457"/>
      <c r="E146" s="354"/>
      <c r="F146" s="354"/>
      <c r="G146" s="354"/>
      <c r="H146" s="354"/>
    </row>
    <row r="147" spans="1:8" ht="12">
      <c r="A147" s="44"/>
      <c r="B147" s="334" t="s">
        <v>494</v>
      </c>
      <c r="C147" s="417" t="str">
        <f>IF(AND($C$135="Pass",$C$137="Pass",C144="Pass",C146="Pass"),"Pass","-")</f>
        <v>-</v>
      </c>
      <c r="D147" s="454"/>
      <c r="E147" s="354"/>
      <c r="F147" s="354"/>
      <c r="G147" s="354"/>
      <c r="H147" s="354"/>
    </row>
    <row r="148" spans="1:8" ht="12.6" thickBot="1">
      <c r="A148" s="43"/>
      <c r="B148" s="335"/>
      <c r="C148" s="458"/>
      <c r="D148" s="373"/>
      <c r="E148" s="354"/>
      <c r="F148" s="354"/>
      <c r="G148" s="354"/>
      <c r="H148" s="354"/>
    </row>
    <row r="149" spans="1:8" ht="15.6">
      <c r="A149" s="85"/>
      <c r="B149" s="85"/>
      <c r="C149" s="36"/>
      <c r="D149" s="351"/>
      <c r="E149" s="352"/>
      <c r="F149" s="353"/>
      <c r="G149" s="354"/>
      <c r="H149" s="354"/>
    </row>
    <row r="150" spans="1:8" ht="15.6">
      <c r="A150" s="78" t="s">
        <v>495</v>
      </c>
      <c r="B150" s="85"/>
      <c r="C150" s="36"/>
      <c r="D150" s="351"/>
      <c r="E150" s="352"/>
      <c r="F150" s="353"/>
      <c r="G150" s="354"/>
      <c r="H150" s="354"/>
    </row>
    <row r="151" spans="1:8" ht="16.149999999999999" thickBot="1">
      <c r="A151" s="277"/>
      <c r="B151" s="277"/>
      <c r="C151" s="278"/>
      <c r="D151" s="459"/>
      <c r="E151" s="352"/>
      <c r="F151" s="353"/>
      <c r="G151" s="354"/>
      <c r="H151" s="354"/>
    </row>
    <row r="152" spans="1:8" ht="12.6" thickBot="1">
      <c r="A152" s="73"/>
      <c r="B152" s="276" t="s">
        <v>496</v>
      </c>
      <c r="C152" s="437"/>
      <c r="D152" s="438"/>
      <c r="E152" s="354"/>
      <c r="F152" s="354"/>
      <c r="G152" s="354"/>
      <c r="H152" s="354"/>
    </row>
    <row r="153" spans="1:8" ht="15" customHeight="1">
      <c r="A153" s="56"/>
      <c r="B153" s="460" t="s">
        <v>418</v>
      </c>
      <c r="C153" s="440" t="s">
        <v>20</v>
      </c>
      <c r="D153" s="461"/>
      <c r="E153" s="354"/>
      <c r="F153" s="354"/>
      <c r="G153" s="354"/>
      <c r="H153" s="354"/>
    </row>
    <row r="154" spans="1:8" ht="12">
      <c r="A154" s="48"/>
      <c r="B154" s="462" t="s">
        <v>497</v>
      </c>
      <c r="C154" s="417" t="s">
        <v>20</v>
      </c>
      <c r="D154" s="463"/>
      <c r="E154" s="354"/>
      <c r="F154" s="354"/>
      <c r="G154" s="354"/>
      <c r="H154" s="354"/>
    </row>
    <row r="155" spans="1:8" ht="30" customHeight="1">
      <c r="A155" s="44"/>
      <c r="B155" s="423" t="s">
        <v>498</v>
      </c>
      <c r="C155" s="417" t="s">
        <v>20</v>
      </c>
      <c r="D155" s="370"/>
      <c r="E155" s="354"/>
      <c r="F155" s="354"/>
      <c r="G155" s="354"/>
      <c r="H155" s="354"/>
    </row>
    <row r="156" spans="1:8" ht="33.75" customHeight="1" thickBot="1">
      <c r="A156" s="72"/>
      <c r="B156" s="464" t="s">
        <v>499</v>
      </c>
      <c r="C156" s="433" t="s">
        <v>20</v>
      </c>
      <c r="D156" s="465"/>
      <c r="E156" s="354"/>
      <c r="F156" s="354"/>
      <c r="G156" s="354"/>
      <c r="H156" s="354"/>
    </row>
    <row r="157" spans="1:8" ht="12.6" thickBot="1">
      <c r="A157" s="98" t="s">
        <v>500</v>
      </c>
      <c r="B157" s="99" t="s">
        <v>501</v>
      </c>
      <c r="C157" s="427"/>
      <c r="D157" s="466"/>
      <c r="E157" s="354"/>
      <c r="F157" s="354"/>
      <c r="G157" s="354"/>
      <c r="H157" s="354"/>
    </row>
    <row r="158" spans="1:8" ht="12">
      <c r="A158" s="94" t="s">
        <v>199</v>
      </c>
      <c r="B158" s="95" t="s">
        <v>502</v>
      </c>
      <c r="C158" s="383"/>
      <c r="D158" s="384"/>
      <c r="E158" s="354"/>
      <c r="F158" s="354"/>
      <c r="G158" s="354"/>
      <c r="H158" s="354"/>
    </row>
    <row r="159" spans="1:8" ht="18.75" customHeight="1">
      <c r="A159" s="50"/>
      <c r="B159" s="467" t="s">
        <v>503</v>
      </c>
      <c r="C159" s="468" t="str">
        <f>IF(OR($C$33="Pass",$C$38="Pass",$C$70="Pass",$C$75="Pass"),"Pass","Fail")</f>
        <v>Fail</v>
      </c>
      <c r="D159" s="370"/>
      <c r="E159" s="354"/>
      <c r="F159" s="354"/>
      <c r="G159" s="354"/>
      <c r="H159" s="354"/>
    </row>
    <row r="160" spans="1:8" ht="13.5" hidden="1" customHeight="1">
      <c r="A160" s="50"/>
      <c r="B160" s="467"/>
      <c r="C160" s="468" t="str">
        <f>IF(OR($C$33="Pass",$C$39="Pass",$C$70="Pass",$C$75="Pass"),"Pass","Fail")</f>
        <v>Fail</v>
      </c>
      <c r="D160" s="370"/>
      <c r="E160" s="354"/>
      <c r="F160" s="354"/>
      <c r="G160" s="354"/>
      <c r="H160" s="354"/>
    </row>
    <row r="161" spans="1:5" ht="12">
      <c r="A161" s="50"/>
      <c r="B161" s="467" t="s">
        <v>504</v>
      </c>
      <c r="C161" s="468" t="str">
        <f>IF(OR(C33="Pass",C38="Pass"),"Pass","Fail")</f>
        <v>Fail</v>
      </c>
      <c r="D161" s="370"/>
      <c r="E161" s="354"/>
    </row>
    <row r="162" spans="1:5" ht="12">
      <c r="A162" s="44"/>
      <c r="B162" s="441" t="s">
        <v>505</v>
      </c>
      <c r="C162" s="469" t="str">
        <f>IF(OR(C46="Pass",C51="Pass"),"Pass","Fail")</f>
        <v>Fail</v>
      </c>
      <c r="D162" s="370"/>
      <c r="E162" s="354"/>
    </row>
    <row r="163" spans="1:5" ht="12.6" thickBot="1">
      <c r="A163" s="56"/>
      <c r="B163" s="441" t="s">
        <v>506</v>
      </c>
      <c r="C163" s="469" t="str">
        <f>IF(OR(C58="Pass",C63="Pass"),"Pass","Fail")</f>
        <v>Fail</v>
      </c>
      <c r="D163" s="463"/>
      <c r="E163" s="354"/>
    </row>
    <row r="164" spans="1:5" ht="12">
      <c r="A164" s="94" t="s">
        <v>208</v>
      </c>
      <c r="B164" s="95" t="s">
        <v>507</v>
      </c>
      <c r="C164" s="383"/>
      <c r="D164" s="384"/>
      <c r="E164" s="354"/>
    </row>
    <row r="165" spans="1:5" ht="12.6" thickBot="1">
      <c r="A165" s="43"/>
      <c r="B165" s="470" t="s">
        <v>508</v>
      </c>
      <c r="C165" s="444" t="s">
        <v>20</v>
      </c>
      <c r="D165" s="373"/>
      <c r="E165" s="354"/>
    </row>
    <row r="166" spans="1:5" ht="12.6" thickBot="1">
      <c r="A166" s="100" t="s">
        <v>211</v>
      </c>
      <c r="B166" s="101" t="s">
        <v>509</v>
      </c>
      <c r="C166" s="411"/>
      <c r="D166" s="412"/>
      <c r="E166" s="354"/>
    </row>
    <row r="167" spans="1:5" ht="12">
      <c r="A167" s="59"/>
      <c r="B167" s="471" t="s">
        <v>510</v>
      </c>
      <c r="C167" s="417" t="s">
        <v>20</v>
      </c>
      <c r="D167" s="461"/>
      <c r="E167" s="354"/>
    </row>
    <row r="168" spans="1:5" ht="12">
      <c r="A168" s="44"/>
      <c r="B168" s="441" t="s">
        <v>511</v>
      </c>
      <c r="C168" s="417" t="s">
        <v>20</v>
      </c>
      <c r="D168" s="370"/>
      <c r="E168" s="354"/>
    </row>
    <row r="169" spans="1:5" ht="12">
      <c r="A169" s="44"/>
      <c r="B169" s="441" t="s">
        <v>512</v>
      </c>
      <c r="C169" s="417" t="s">
        <v>20</v>
      </c>
      <c r="D169" s="370"/>
      <c r="E169" s="354"/>
    </row>
    <row r="170" spans="1:5" ht="12">
      <c r="A170" s="44"/>
      <c r="B170" s="441" t="s">
        <v>513</v>
      </c>
      <c r="C170" s="417" t="s">
        <v>20</v>
      </c>
      <c r="D170" s="370"/>
      <c r="E170" s="354"/>
    </row>
    <row r="171" spans="1:5" ht="12">
      <c r="A171" s="44"/>
      <c r="B171" s="441" t="s">
        <v>514</v>
      </c>
      <c r="C171" s="417" t="s">
        <v>20</v>
      </c>
      <c r="D171" s="370"/>
      <c r="E171" s="354"/>
    </row>
    <row r="172" spans="1:5" ht="12">
      <c r="A172" s="44"/>
      <c r="B172" s="441" t="s">
        <v>515</v>
      </c>
      <c r="C172" s="417" t="s">
        <v>20</v>
      </c>
      <c r="D172" s="370"/>
      <c r="E172" s="354"/>
    </row>
    <row r="173" spans="1:5" ht="12">
      <c r="A173" s="44"/>
      <c r="B173" s="441" t="s">
        <v>516</v>
      </c>
      <c r="C173" s="417" t="s">
        <v>20</v>
      </c>
      <c r="D173" s="370"/>
      <c r="E173" s="354"/>
    </row>
    <row r="174" spans="1:5" ht="12">
      <c r="A174" s="44"/>
      <c r="B174" s="441" t="s">
        <v>517</v>
      </c>
      <c r="C174" s="417" t="s">
        <v>20</v>
      </c>
      <c r="D174" s="370"/>
      <c r="E174" s="354"/>
    </row>
    <row r="175" spans="1:5" ht="12.6" thickBot="1">
      <c r="A175" s="43"/>
      <c r="B175" s="470" t="s">
        <v>518</v>
      </c>
      <c r="C175" s="444" t="s">
        <v>20</v>
      </c>
      <c r="D175" s="373"/>
      <c r="E175" s="354"/>
    </row>
    <row r="176" spans="1:5" ht="12.6" thickBot="1">
      <c r="A176" s="102" t="s">
        <v>218</v>
      </c>
      <c r="B176" s="103" t="s">
        <v>519</v>
      </c>
      <c r="C176" s="411"/>
      <c r="D176" s="472"/>
      <c r="E176" s="354"/>
    </row>
    <row r="177" spans="1:5" ht="12">
      <c r="A177" s="69"/>
      <c r="B177" s="473" t="s">
        <v>520</v>
      </c>
      <c r="C177" s="431" t="s">
        <v>20</v>
      </c>
      <c r="D177" s="367"/>
      <c r="E177" s="354"/>
    </row>
    <row r="178" spans="1:5" ht="12">
      <c r="A178" s="44"/>
      <c r="B178" s="441" t="s">
        <v>521</v>
      </c>
      <c r="C178" s="431" t="s">
        <v>20</v>
      </c>
      <c r="D178" s="370"/>
      <c r="E178" s="354"/>
    </row>
    <row r="179" spans="1:5" ht="12">
      <c r="A179" s="44"/>
      <c r="B179" s="441" t="s">
        <v>522</v>
      </c>
      <c r="C179" s="431" t="s">
        <v>20</v>
      </c>
      <c r="D179" s="370"/>
      <c r="E179" s="354"/>
    </row>
    <row r="180" spans="1:5" ht="12.6" thickBot="1">
      <c r="A180" s="43"/>
      <c r="B180" s="470" t="s">
        <v>523</v>
      </c>
      <c r="C180" s="444" t="s">
        <v>20</v>
      </c>
      <c r="D180" s="373"/>
      <c r="E180" s="354"/>
    </row>
    <row r="181" spans="1:5" ht="12.6" thickBot="1">
      <c r="A181" s="102" t="s">
        <v>524</v>
      </c>
      <c r="B181" s="103" t="s">
        <v>525</v>
      </c>
      <c r="C181" s="474"/>
      <c r="D181" s="472"/>
      <c r="E181" s="354"/>
    </row>
    <row r="182" spans="1:5" ht="12.6" thickBot="1">
      <c r="A182" s="69"/>
      <c r="B182" s="473" t="s">
        <v>526</v>
      </c>
      <c r="C182" s="435" t="s">
        <v>20</v>
      </c>
      <c r="D182" s="475"/>
      <c r="E182" s="354"/>
    </row>
    <row r="183" spans="1:5" ht="12.6" thickBot="1">
      <c r="A183" s="100" t="s">
        <v>527</v>
      </c>
      <c r="B183" s="101" t="s">
        <v>528</v>
      </c>
      <c r="C183" s="411"/>
      <c r="D183" s="412"/>
      <c r="E183" s="354"/>
    </row>
    <row r="184" spans="1:5" ht="12.6" thickBot="1">
      <c r="A184" s="94" t="s">
        <v>202</v>
      </c>
      <c r="B184" s="104" t="s">
        <v>529</v>
      </c>
      <c r="C184" s="474"/>
      <c r="D184" s="472"/>
      <c r="E184" s="354"/>
    </row>
    <row r="185" spans="1:5" ht="12">
      <c r="A185" s="76"/>
      <c r="B185" s="108" t="s">
        <v>530</v>
      </c>
      <c r="C185" s="476"/>
      <c r="D185" s="477"/>
      <c r="E185" s="354"/>
    </row>
    <row r="186" spans="1:5" ht="22.9">
      <c r="A186" s="76"/>
      <c r="B186" s="441" t="s">
        <v>531</v>
      </c>
      <c r="C186" s="478" t="s">
        <v>20</v>
      </c>
      <c r="D186" s="370"/>
      <c r="E186" s="354"/>
    </row>
    <row r="187" spans="1:5" ht="34.15">
      <c r="A187" s="76"/>
      <c r="B187" s="441" t="s">
        <v>532</v>
      </c>
      <c r="C187" s="478" t="s">
        <v>20</v>
      </c>
      <c r="D187" s="370"/>
      <c r="E187" s="354"/>
    </row>
    <row r="188" spans="1:5" ht="45.6">
      <c r="A188" s="76"/>
      <c r="B188" s="441" t="s">
        <v>533</v>
      </c>
      <c r="C188" s="478" t="s">
        <v>20</v>
      </c>
      <c r="D188" s="370"/>
      <c r="E188" s="354"/>
    </row>
    <row r="189" spans="1:5" ht="12">
      <c r="A189" s="76"/>
      <c r="B189" s="109" t="s">
        <v>534</v>
      </c>
      <c r="C189" s="479"/>
      <c r="D189" s="451"/>
      <c r="E189" s="354"/>
    </row>
    <row r="190" spans="1:5" ht="12">
      <c r="A190" s="76"/>
      <c r="B190" s="441" t="s">
        <v>535</v>
      </c>
      <c r="C190" s="478" t="s">
        <v>20</v>
      </c>
      <c r="D190" s="370"/>
      <c r="E190" s="354"/>
    </row>
    <row r="191" spans="1:5" ht="12">
      <c r="A191" s="76"/>
      <c r="B191" s="55" t="s">
        <v>536</v>
      </c>
      <c r="C191" s="478"/>
      <c r="D191" s="370"/>
      <c r="E191" s="354"/>
    </row>
    <row r="192" spans="1:5" ht="12">
      <c r="A192" s="76"/>
      <c r="B192" s="442" t="s">
        <v>537</v>
      </c>
      <c r="C192" s="478" t="s">
        <v>20</v>
      </c>
      <c r="D192" s="370"/>
      <c r="E192" s="354"/>
    </row>
    <row r="193" spans="1:5" ht="12">
      <c r="A193" s="76"/>
      <c r="B193" s="442" t="s">
        <v>538</v>
      </c>
      <c r="C193" s="478" t="s">
        <v>20</v>
      </c>
      <c r="D193" s="370"/>
      <c r="E193" s="354"/>
    </row>
    <row r="194" spans="1:5" ht="22.9">
      <c r="A194" s="76"/>
      <c r="B194" s="442" t="s">
        <v>539</v>
      </c>
      <c r="C194" s="478" t="s">
        <v>20</v>
      </c>
      <c r="D194" s="370"/>
      <c r="E194" s="354"/>
    </row>
    <row r="195" spans="1:5" ht="22.9">
      <c r="A195" s="76"/>
      <c r="B195" s="442" t="s">
        <v>540</v>
      </c>
      <c r="C195" s="478" t="s">
        <v>20</v>
      </c>
      <c r="D195" s="370"/>
      <c r="E195" s="354"/>
    </row>
    <row r="196" spans="1:5" ht="12">
      <c r="A196" s="76"/>
      <c r="B196" s="442" t="s">
        <v>541</v>
      </c>
      <c r="C196" s="478" t="s">
        <v>20</v>
      </c>
      <c r="D196" s="370"/>
      <c r="E196" s="354"/>
    </row>
    <row r="197" spans="1:5" ht="12">
      <c r="A197" s="76"/>
      <c r="B197" s="442" t="s">
        <v>542</v>
      </c>
      <c r="C197" s="478" t="s">
        <v>20</v>
      </c>
      <c r="D197" s="370"/>
      <c r="E197" s="354"/>
    </row>
    <row r="198" spans="1:5" ht="13.5" customHeight="1">
      <c r="A198" s="76"/>
      <c r="B198" s="442" t="s">
        <v>543</v>
      </c>
      <c r="C198" s="478" t="s">
        <v>20</v>
      </c>
      <c r="D198" s="370"/>
      <c r="E198" s="354"/>
    </row>
    <row r="199" spans="1:5" ht="12">
      <c r="A199" s="76"/>
      <c r="B199" s="74" t="s">
        <v>544</v>
      </c>
      <c r="C199" s="480"/>
      <c r="D199" s="370"/>
      <c r="E199" s="354"/>
    </row>
    <row r="200" spans="1:5" ht="12">
      <c r="A200" s="76"/>
      <c r="B200" s="423" t="s">
        <v>545</v>
      </c>
      <c r="C200" s="480" t="s">
        <v>20</v>
      </c>
      <c r="D200" s="370"/>
      <c r="E200" s="354"/>
    </row>
    <row r="201" spans="1:5" ht="12">
      <c r="A201" s="76"/>
      <c r="B201" s="441" t="s">
        <v>546</v>
      </c>
      <c r="C201" s="478" t="s">
        <v>20</v>
      </c>
      <c r="D201" s="370"/>
      <c r="E201" s="354"/>
    </row>
    <row r="202" spans="1:5" ht="12">
      <c r="A202" s="76"/>
      <c r="B202" s="441" t="s">
        <v>547</v>
      </c>
      <c r="C202" s="478" t="s">
        <v>20</v>
      </c>
      <c r="D202" s="370"/>
      <c r="E202" s="354"/>
    </row>
    <row r="203" spans="1:5" ht="12">
      <c r="A203" s="76"/>
      <c r="B203" s="441" t="s">
        <v>548</v>
      </c>
      <c r="C203" s="478" t="s">
        <v>20</v>
      </c>
      <c r="D203" s="370"/>
      <c r="E203" s="354"/>
    </row>
    <row r="204" spans="1:5" ht="12">
      <c r="A204" s="76"/>
      <c r="B204" s="441" t="s">
        <v>549</v>
      </c>
      <c r="C204" s="478" t="s">
        <v>20</v>
      </c>
      <c r="D204" s="370"/>
      <c r="E204" s="354"/>
    </row>
    <row r="205" spans="1:5" ht="12">
      <c r="A205" s="76"/>
      <c r="B205" s="441" t="s">
        <v>550</v>
      </c>
      <c r="C205" s="478" t="s">
        <v>20</v>
      </c>
      <c r="D205" s="370"/>
      <c r="E205" s="354"/>
    </row>
    <row r="206" spans="1:5" ht="12">
      <c r="A206" s="46"/>
      <c r="B206" s="441" t="s">
        <v>542</v>
      </c>
      <c r="C206" s="417" t="s">
        <v>20</v>
      </c>
      <c r="D206" s="370"/>
      <c r="E206" s="354"/>
    </row>
    <row r="207" spans="1:5" ht="12.6" thickBot="1">
      <c r="A207" s="77"/>
      <c r="B207" s="481" t="s">
        <v>551</v>
      </c>
      <c r="C207" s="433" t="s">
        <v>20</v>
      </c>
      <c r="D207" s="465"/>
      <c r="E207" s="354"/>
    </row>
    <row r="208" spans="1:5" ht="12.6" thickBot="1">
      <c r="A208" s="100" t="s">
        <v>552</v>
      </c>
      <c r="B208" s="101" t="s">
        <v>553</v>
      </c>
      <c r="C208" s="411"/>
      <c r="D208" s="412"/>
      <c r="E208" s="354"/>
    </row>
    <row r="209" spans="1:5" ht="12">
      <c r="A209" s="57"/>
      <c r="B209" s="110" t="s">
        <v>530</v>
      </c>
      <c r="C209" s="482"/>
      <c r="D209" s="483"/>
      <c r="E209" s="354"/>
    </row>
    <row r="210" spans="1:5" ht="22.9">
      <c r="A210" s="46"/>
      <c r="B210" s="484" t="s">
        <v>531</v>
      </c>
      <c r="C210" s="417" t="s">
        <v>20</v>
      </c>
      <c r="D210" s="418"/>
      <c r="E210" s="354"/>
    </row>
    <row r="211" spans="1:5" ht="34.15">
      <c r="A211" s="46"/>
      <c r="B211" s="484" t="s">
        <v>532</v>
      </c>
      <c r="C211" s="417" t="s">
        <v>20</v>
      </c>
      <c r="D211" s="418"/>
      <c r="E211" s="354"/>
    </row>
    <row r="212" spans="1:5" ht="45.6">
      <c r="A212" s="46"/>
      <c r="B212" s="484" t="s">
        <v>533</v>
      </c>
      <c r="C212" s="417" t="s">
        <v>20</v>
      </c>
      <c r="D212" s="418"/>
      <c r="E212" s="354"/>
    </row>
    <row r="213" spans="1:5" ht="12">
      <c r="A213" s="46"/>
      <c r="B213" s="111"/>
      <c r="C213" s="448"/>
      <c r="D213" s="415"/>
      <c r="E213" s="354"/>
    </row>
    <row r="214" spans="1:5" ht="12">
      <c r="A214" s="46"/>
      <c r="B214" s="484" t="s">
        <v>535</v>
      </c>
      <c r="C214" s="417" t="s">
        <v>20</v>
      </c>
      <c r="D214" s="418"/>
      <c r="E214" s="354"/>
    </row>
    <row r="215" spans="1:5" ht="12">
      <c r="A215" s="46"/>
      <c r="B215" s="484" t="s">
        <v>554</v>
      </c>
      <c r="C215" s="417" t="s">
        <v>20</v>
      </c>
      <c r="D215" s="418"/>
      <c r="E215" s="354"/>
    </row>
    <row r="216" spans="1:5" ht="12">
      <c r="A216" s="46"/>
      <c r="B216" s="485" t="s">
        <v>537</v>
      </c>
      <c r="C216" s="417" t="s">
        <v>20</v>
      </c>
      <c r="D216" s="418"/>
      <c r="E216" s="354"/>
    </row>
    <row r="217" spans="1:5" ht="12">
      <c r="A217" s="46"/>
      <c r="B217" s="485" t="s">
        <v>538</v>
      </c>
      <c r="C217" s="417" t="s">
        <v>20</v>
      </c>
      <c r="D217" s="418"/>
      <c r="E217" s="354"/>
    </row>
    <row r="218" spans="1:5" ht="22.9">
      <c r="A218" s="46"/>
      <c r="B218" s="485" t="s">
        <v>539</v>
      </c>
      <c r="C218" s="417" t="s">
        <v>20</v>
      </c>
      <c r="D218" s="418"/>
      <c r="E218" s="354"/>
    </row>
    <row r="219" spans="1:5" ht="22.9">
      <c r="A219" s="46"/>
      <c r="B219" s="485" t="s">
        <v>540</v>
      </c>
      <c r="C219" s="417" t="s">
        <v>20</v>
      </c>
      <c r="D219" s="370"/>
      <c r="E219" s="354"/>
    </row>
    <row r="220" spans="1:5" ht="12.6" thickBot="1">
      <c r="A220" s="77"/>
      <c r="B220" s="481" t="s">
        <v>555</v>
      </c>
      <c r="C220" s="433" t="s">
        <v>20</v>
      </c>
      <c r="D220" s="465"/>
      <c r="E220" s="354"/>
    </row>
    <row r="221" spans="1:5" ht="12.6" thickBot="1">
      <c r="A221" s="100" t="s">
        <v>220</v>
      </c>
      <c r="B221" s="101" t="s">
        <v>556</v>
      </c>
      <c r="C221" s="411"/>
      <c r="D221" s="412"/>
      <c r="E221" s="354"/>
    </row>
    <row r="222" spans="1:5" ht="51" customHeight="1">
      <c r="A222" s="75"/>
      <c r="B222" s="473" t="s">
        <v>557</v>
      </c>
      <c r="C222" s="435" t="s">
        <v>20</v>
      </c>
      <c r="D222" s="367"/>
      <c r="E222" s="354"/>
    </row>
    <row r="223" spans="1:5" ht="12.6" thickBot="1">
      <c r="A223" s="77"/>
      <c r="B223" s="481" t="s">
        <v>558</v>
      </c>
      <c r="C223" s="433" t="s">
        <v>20</v>
      </c>
      <c r="D223" s="465"/>
      <c r="E223" s="354"/>
    </row>
    <row r="224" spans="1:5" ht="12.6" thickBot="1">
      <c r="A224" s="100" t="s">
        <v>559</v>
      </c>
      <c r="B224" s="101" t="s">
        <v>560</v>
      </c>
      <c r="C224" s="411"/>
      <c r="D224" s="412"/>
      <c r="E224" s="354"/>
    </row>
    <row r="225" spans="1:6" ht="22.9">
      <c r="A225" s="75"/>
      <c r="B225" s="473" t="s">
        <v>561</v>
      </c>
      <c r="C225" s="435" t="s">
        <v>20</v>
      </c>
      <c r="D225" s="486"/>
      <c r="E225" s="354"/>
      <c r="F225" s="354"/>
    </row>
    <row r="226" spans="1:6" ht="12.6" thickBot="1">
      <c r="A226" s="77"/>
      <c r="B226" s="481" t="s">
        <v>562</v>
      </c>
      <c r="C226" s="433" t="s">
        <v>20</v>
      </c>
      <c r="D226" s="465"/>
      <c r="E226" s="354"/>
      <c r="F226" s="354"/>
    </row>
    <row r="227" spans="1:6" ht="12.6" thickBot="1">
      <c r="A227" s="100" t="s">
        <v>563</v>
      </c>
      <c r="B227" s="101" t="s">
        <v>564</v>
      </c>
      <c r="C227" s="411"/>
      <c r="D227" s="412"/>
      <c r="E227" s="354"/>
      <c r="F227" s="354"/>
    </row>
    <row r="228" spans="1:6" ht="12.6" thickBot="1">
      <c r="A228" s="100" t="s">
        <v>171</v>
      </c>
      <c r="B228" s="101" t="s">
        <v>229</v>
      </c>
      <c r="C228" s="411"/>
      <c r="D228" s="412"/>
      <c r="E228" s="354"/>
      <c r="F228" s="354"/>
    </row>
    <row r="229" spans="1:6" ht="12">
      <c r="A229" s="44"/>
      <c r="B229" s="487" t="s">
        <v>565</v>
      </c>
      <c r="C229" s="453" t="s">
        <v>20</v>
      </c>
      <c r="D229" s="370"/>
      <c r="E229" s="354"/>
      <c r="F229" s="354"/>
    </row>
    <row r="230" spans="1:6" ht="12">
      <c r="A230" s="44"/>
      <c r="B230" s="488" t="s">
        <v>566</v>
      </c>
      <c r="C230" s="417" t="s">
        <v>20</v>
      </c>
      <c r="D230" s="370"/>
      <c r="E230" s="354"/>
      <c r="F230" s="354"/>
    </row>
    <row r="231" spans="1:6" ht="12">
      <c r="A231" s="44"/>
      <c r="B231" s="488" t="s">
        <v>567</v>
      </c>
      <c r="C231" s="417" t="s">
        <v>20</v>
      </c>
      <c r="D231" s="370"/>
      <c r="E231" s="354"/>
      <c r="F231" s="354"/>
    </row>
    <row r="232" spans="1:6" ht="12.6" thickBot="1">
      <c r="A232" s="43"/>
      <c r="B232" s="489" t="s">
        <v>568</v>
      </c>
      <c r="C232" s="417" t="s">
        <v>20</v>
      </c>
      <c r="D232" s="373"/>
      <c r="E232" s="354"/>
      <c r="F232" s="354"/>
    </row>
    <row r="233" spans="1:6" ht="12.6" thickBot="1">
      <c r="A233" s="100" t="s">
        <v>231</v>
      </c>
      <c r="B233" s="101" t="s">
        <v>232</v>
      </c>
      <c r="C233" s="411"/>
      <c r="D233" s="412"/>
      <c r="E233" s="354"/>
      <c r="F233" s="354"/>
    </row>
    <row r="234" spans="1:6" ht="15.75" customHeight="1">
      <c r="A234" s="44"/>
      <c r="B234" s="441" t="s">
        <v>569</v>
      </c>
      <c r="C234" s="417" t="s">
        <v>20</v>
      </c>
      <c r="D234" s="370"/>
      <c r="E234" s="354"/>
      <c r="F234" s="354"/>
    </row>
    <row r="235" spans="1:6" ht="12.6" thickBot="1">
      <c r="A235" s="43"/>
      <c r="B235" s="470" t="s">
        <v>570</v>
      </c>
      <c r="C235" s="444" t="s">
        <v>20</v>
      </c>
      <c r="D235" s="373"/>
      <c r="E235" s="354"/>
      <c r="F235" s="354"/>
    </row>
    <row r="236" spans="1:6" ht="12.6" thickBot="1">
      <c r="A236" s="100" t="s">
        <v>74</v>
      </c>
      <c r="B236" s="101" t="s">
        <v>76</v>
      </c>
      <c r="C236" s="411"/>
      <c r="D236" s="412"/>
      <c r="E236" s="354"/>
      <c r="F236" s="354"/>
    </row>
    <row r="237" spans="1:6" ht="22.9">
      <c r="A237" s="44"/>
      <c r="B237" s="441" t="s">
        <v>571</v>
      </c>
      <c r="C237" s="417" t="s">
        <v>20</v>
      </c>
      <c r="D237" s="370"/>
      <c r="E237" s="354"/>
      <c r="F237" s="354"/>
    </row>
    <row r="238" spans="1:6" ht="12">
      <c r="A238" s="44"/>
      <c r="B238" s="441" t="s">
        <v>572</v>
      </c>
      <c r="C238" s="417" t="s">
        <v>20</v>
      </c>
      <c r="D238" s="370"/>
      <c r="E238" s="354"/>
      <c r="F238" s="354"/>
    </row>
    <row r="239" spans="1:6" ht="12">
      <c r="A239" s="44"/>
      <c r="B239" s="442" t="s">
        <v>573</v>
      </c>
      <c r="C239" s="417" t="s">
        <v>20</v>
      </c>
      <c r="D239" s="370"/>
      <c r="E239" s="354"/>
      <c r="F239" s="354"/>
    </row>
    <row r="240" spans="1:6" ht="12">
      <c r="A240" s="44"/>
      <c r="B240" s="490" t="s">
        <v>574</v>
      </c>
      <c r="C240" s="417" t="s">
        <v>20</v>
      </c>
      <c r="D240" s="370"/>
      <c r="E240" s="354"/>
      <c r="F240" s="354"/>
    </row>
    <row r="241" spans="1:6" ht="12">
      <c r="A241" s="44"/>
      <c r="B241" s="442" t="s">
        <v>575</v>
      </c>
      <c r="C241" s="417" t="s">
        <v>20</v>
      </c>
      <c r="D241" s="370"/>
      <c r="E241" s="354"/>
      <c r="F241" s="354"/>
    </row>
    <row r="242" spans="1:6" ht="22.9">
      <c r="A242" s="44"/>
      <c r="B242" s="441" t="s">
        <v>576</v>
      </c>
      <c r="C242" s="417" t="s">
        <v>20</v>
      </c>
      <c r="D242" s="370"/>
      <c r="E242" s="354"/>
      <c r="F242" s="354"/>
    </row>
    <row r="243" spans="1:6" ht="29.25" customHeight="1">
      <c r="A243" s="44"/>
      <c r="B243" s="441" t="s">
        <v>577</v>
      </c>
      <c r="C243" s="417" t="s">
        <v>20</v>
      </c>
      <c r="D243" s="370"/>
      <c r="E243" s="354"/>
      <c r="F243" s="354"/>
    </row>
    <row r="244" spans="1:6" ht="12">
      <c r="A244" s="44"/>
      <c r="B244" s="441" t="s">
        <v>578</v>
      </c>
      <c r="C244" s="417" t="s">
        <v>20</v>
      </c>
      <c r="D244" s="370"/>
      <c r="E244" s="354"/>
      <c r="F244" s="354"/>
    </row>
    <row r="245" spans="1:6" s="45" customFormat="1" ht="34.15">
      <c r="A245" s="44"/>
      <c r="B245" s="441" t="s">
        <v>579</v>
      </c>
      <c r="C245" s="417" t="s">
        <v>20</v>
      </c>
      <c r="D245" s="370"/>
      <c r="E245" s="491"/>
      <c r="F245" s="491"/>
    </row>
    <row r="246" spans="1:6" s="45" customFormat="1" ht="22.9">
      <c r="A246" s="44"/>
      <c r="B246" s="441" t="s">
        <v>580</v>
      </c>
      <c r="C246" s="417" t="s">
        <v>20</v>
      </c>
      <c r="D246" s="370"/>
      <c r="E246" s="491"/>
      <c r="F246" s="491"/>
    </row>
    <row r="247" spans="1:6" s="45" customFormat="1" ht="34.15">
      <c r="A247" s="44"/>
      <c r="B247" s="441" t="s">
        <v>581</v>
      </c>
      <c r="C247" s="417" t="s">
        <v>20</v>
      </c>
      <c r="D247" s="370"/>
      <c r="E247" s="491"/>
      <c r="F247" s="491"/>
    </row>
    <row r="248" spans="1:6" s="45" customFormat="1" ht="12">
      <c r="A248" s="44"/>
      <c r="B248" s="441" t="s">
        <v>582</v>
      </c>
      <c r="C248" s="417" t="s">
        <v>20</v>
      </c>
      <c r="D248" s="370"/>
      <c r="E248" s="491"/>
      <c r="F248" s="491"/>
    </row>
    <row r="249" spans="1:6" s="45" customFormat="1" ht="12.6" thickBot="1">
      <c r="A249" s="43"/>
      <c r="B249" s="470" t="s">
        <v>583</v>
      </c>
      <c r="C249" s="444" t="s">
        <v>20</v>
      </c>
      <c r="D249" s="457"/>
      <c r="E249" s="491"/>
      <c r="F249" s="491"/>
    </row>
    <row r="250" spans="1:6" ht="12.6" thickBot="1">
      <c r="A250" s="100" t="s">
        <v>239</v>
      </c>
      <c r="B250" s="101" t="s">
        <v>584</v>
      </c>
      <c r="C250" s="411"/>
      <c r="D250" s="412"/>
      <c r="E250" s="354"/>
      <c r="F250" s="491"/>
    </row>
    <row r="251" spans="1:6" ht="12">
      <c r="A251" s="46"/>
      <c r="B251" s="423" t="s">
        <v>585</v>
      </c>
      <c r="C251" s="417" t="s">
        <v>20</v>
      </c>
      <c r="D251" s="454"/>
      <c r="E251" s="354"/>
      <c r="F251" s="354"/>
    </row>
    <row r="252" spans="1:6" ht="12">
      <c r="A252" s="46"/>
      <c r="B252" s="423" t="s">
        <v>586</v>
      </c>
      <c r="C252" s="417" t="s">
        <v>20</v>
      </c>
      <c r="D252" s="454"/>
      <c r="E252" s="354"/>
      <c r="F252" s="354"/>
    </row>
    <row r="253" spans="1:6" ht="12.6" thickBot="1">
      <c r="A253" s="47"/>
      <c r="B253" s="492" t="s">
        <v>587</v>
      </c>
      <c r="C253" s="417" t="s">
        <v>20</v>
      </c>
      <c r="D253" s="493"/>
      <c r="E253" s="354"/>
      <c r="F253" s="354"/>
    </row>
    <row r="254" spans="1:6" ht="12.6" thickBot="1">
      <c r="A254" s="100" t="s">
        <v>243</v>
      </c>
      <c r="B254" s="101" t="s">
        <v>244</v>
      </c>
      <c r="C254" s="411"/>
      <c r="D254" s="412"/>
      <c r="E254" s="354"/>
      <c r="F254" s="354"/>
    </row>
    <row r="255" spans="1:6" ht="36" customHeight="1">
      <c r="A255" s="44"/>
      <c r="B255" s="441" t="s">
        <v>588</v>
      </c>
      <c r="C255" s="417" t="s">
        <v>20</v>
      </c>
      <c r="D255" s="370"/>
      <c r="E255" s="354"/>
      <c r="F255" s="354"/>
    </row>
    <row r="256" spans="1:6" ht="26.25" customHeight="1">
      <c r="A256" s="44"/>
      <c r="B256" s="441" t="s">
        <v>589</v>
      </c>
      <c r="C256" s="417" t="s">
        <v>20</v>
      </c>
      <c r="D256" s="370"/>
      <c r="E256" s="354"/>
      <c r="F256" s="354"/>
    </row>
    <row r="257" spans="1:5" ht="12">
      <c r="A257" s="44"/>
      <c r="B257" s="441" t="s">
        <v>590</v>
      </c>
      <c r="C257" s="417" t="s">
        <v>20</v>
      </c>
      <c r="D257" s="370"/>
      <c r="E257" s="354"/>
    </row>
    <row r="258" spans="1:5" ht="22.9">
      <c r="A258" s="44"/>
      <c r="B258" s="441" t="s">
        <v>591</v>
      </c>
      <c r="C258" s="417" t="s">
        <v>20</v>
      </c>
      <c r="D258" s="370"/>
      <c r="E258" s="354"/>
    </row>
    <row r="259" spans="1:5" ht="22.9">
      <c r="A259" s="44"/>
      <c r="B259" s="423" t="s">
        <v>592</v>
      </c>
      <c r="C259" s="417" t="s">
        <v>20</v>
      </c>
      <c r="D259" s="370"/>
      <c r="E259" s="354"/>
    </row>
    <row r="260" spans="1:5" ht="12.6" thickBot="1">
      <c r="A260" s="43"/>
      <c r="B260" s="470" t="s">
        <v>593</v>
      </c>
      <c r="C260" s="417" t="s">
        <v>20</v>
      </c>
      <c r="D260" s="373"/>
      <c r="E260" s="354"/>
    </row>
    <row r="261" spans="1:5" ht="12.6" thickBot="1">
      <c r="A261" s="100" t="s">
        <v>247</v>
      </c>
      <c r="B261" s="101" t="s">
        <v>248</v>
      </c>
      <c r="C261" s="411"/>
      <c r="D261" s="412"/>
      <c r="E261" s="354"/>
    </row>
    <row r="262" spans="1:5" ht="12">
      <c r="A262" s="44"/>
      <c r="B262" s="441" t="s">
        <v>594</v>
      </c>
      <c r="C262" s="417" t="s">
        <v>20</v>
      </c>
      <c r="D262" s="370"/>
      <c r="E262" s="354"/>
    </row>
    <row r="263" spans="1:5" ht="12.75" customHeight="1" thickBot="1">
      <c r="A263" s="43"/>
      <c r="B263" s="470" t="s">
        <v>595</v>
      </c>
      <c r="C263" s="444" t="s">
        <v>20</v>
      </c>
      <c r="D263" s="373"/>
      <c r="E263" s="354"/>
    </row>
    <row r="264" spans="1:5" ht="12.6" thickBot="1">
      <c r="A264" s="100" t="s">
        <v>596</v>
      </c>
      <c r="B264" s="101" t="s">
        <v>597</v>
      </c>
      <c r="C264" s="411"/>
      <c r="D264" s="412"/>
      <c r="E264" s="354"/>
    </row>
    <row r="265" spans="1:5" ht="12.6" thickBot="1">
      <c r="A265" s="100" t="s">
        <v>251</v>
      </c>
      <c r="B265" s="101" t="s">
        <v>172</v>
      </c>
      <c r="C265" s="411"/>
      <c r="D265" s="412"/>
      <c r="E265" s="354"/>
    </row>
    <row r="266" spans="1:5" ht="12">
      <c r="A266" s="44"/>
      <c r="B266" s="441" t="s">
        <v>598</v>
      </c>
      <c r="C266" s="417" t="s">
        <v>20</v>
      </c>
      <c r="D266" s="370"/>
      <c r="E266" s="354"/>
    </row>
    <row r="267" spans="1:5" ht="22.9">
      <c r="A267" s="44"/>
      <c r="B267" s="423" t="s">
        <v>599</v>
      </c>
      <c r="C267" s="417" t="s">
        <v>20</v>
      </c>
      <c r="D267" s="370"/>
      <c r="E267" s="354"/>
    </row>
    <row r="268" spans="1:5" ht="12">
      <c r="A268" s="44"/>
      <c r="B268" s="423" t="s">
        <v>600</v>
      </c>
      <c r="C268" s="417" t="s">
        <v>20</v>
      </c>
      <c r="D268" s="370"/>
      <c r="E268" s="354"/>
    </row>
    <row r="269" spans="1:5" ht="12.6" thickBot="1">
      <c r="A269" s="43"/>
      <c r="B269" s="470" t="s">
        <v>601</v>
      </c>
      <c r="C269" s="417" t="s">
        <v>20</v>
      </c>
      <c r="D269" s="373"/>
      <c r="E269" s="354"/>
    </row>
    <row r="270" spans="1:5" ht="12.6" thickBot="1">
      <c r="A270" s="100" t="s">
        <v>254</v>
      </c>
      <c r="B270" s="101" t="s">
        <v>76</v>
      </c>
      <c r="C270" s="411"/>
      <c r="D270" s="412"/>
      <c r="E270" s="354"/>
    </row>
    <row r="271" spans="1:5" ht="12">
      <c r="A271" s="44"/>
      <c r="B271" s="441" t="s">
        <v>602</v>
      </c>
      <c r="C271" s="417" t="s">
        <v>20</v>
      </c>
      <c r="D271" s="370"/>
      <c r="E271" s="354"/>
    </row>
    <row r="272" spans="1:5" ht="12">
      <c r="A272" s="44"/>
      <c r="B272" s="441" t="s">
        <v>603</v>
      </c>
      <c r="C272" s="417" t="s">
        <v>20</v>
      </c>
      <c r="D272" s="370"/>
      <c r="E272" s="354"/>
    </row>
    <row r="273" spans="1:5" ht="12">
      <c r="A273" s="44"/>
      <c r="B273" s="441" t="s">
        <v>604</v>
      </c>
      <c r="C273" s="417" t="s">
        <v>20</v>
      </c>
      <c r="D273" s="370"/>
      <c r="E273" s="354"/>
    </row>
    <row r="274" spans="1:5" ht="12">
      <c r="A274" s="44"/>
      <c r="B274" s="441" t="s">
        <v>605</v>
      </c>
      <c r="C274" s="417" t="s">
        <v>20</v>
      </c>
      <c r="D274" s="370"/>
      <c r="E274" s="354"/>
    </row>
    <row r="275" spans="1:5" ht="12">
      <c r="A275" s="44"/>
      <c r="B275" s="441" t="s">
        <v>606</v>
      </c>
      <c r="C275" s="417" t="s">
        <v>20</v>
      </c>
      <c r="D275" s="370"/>
      <c r="E275" s="354"/>
    </row>
    <row r="276" spans="1:5" ht="12">
      <c r="A276" s="44"/>
      <c r="B276" s="441" t="s">
        <v>607</v>
      </c>
      <c r="C276" s="417" t="s">
        <v>20</v>
      </c>
      <c r="D276" s="370"/>
      <c r="E276" s="354"/>
    </row>
    <row r="277" spans="1:5" ht="12">
      <c r="A277" s="44"/>
      <c r="B277" s="441" t="s">
        <v>608</v>
      </c>
      <c r="C277" s="417" t="s">
        <v>20</v>
      </c>
      <c r="D277" s="370"/>
      <c r="E277" s="354"/>
    </row>
    <row r="278" spans="1:5" ht="12">
      <c r="A278" s="44"/>
      <c r="B278" s="442" t="s">
        <v>609</v>
      </c>
      <c r="C278" s="417" t="s">
        <v>20</v>
      </c>
      <c r="D278" s="370"/>
      <c r="E278" s="354"/>
    </row>
    <row r="279" spans="1:5" ht="22.9">
      <c r="A279" s="44"/>
      <c r="B279" s="442" t="s">
        <v>610</v>
      </c>
      <c r="C279" s="417" t="s">
        <v>20</v>
      </c>
      <c r="D279" s="370"/>
      <c r="E279" s="354"/>
    </row>
    <row r="280" spans="1:5" ht="12.6" thickBot="1">
      <c r="A280" s="44"/>
      <c r="B280" s="441" t="s">
        <v>611</v>
      </c>
      <c r="C280" s="417" t="s">
        <v>20</v>
      </c>
      <c r="D280" s="373"/>
      <c r="E280" s="354"/>
    </row>
    <row r="281" spans="1:5" ht="12.6" thickBot="1">
      <c r="A281" s="100" t="s">
        <v>256</v>
      </c>
      <c r="B281" s="101" t="s">
        <v>612</v>
      </c>
      <c r="C281" s="411"/>
      <c r="D281" s="412"/>
      <c r="E281" s="354"/>
    </row>
    <row r="282" spans="1:5" ht="12">
      <c r="A282" s="44"/>
      <c r="B282" s="441" t="s">
        <v>613</v>
      </c>
      <c r="C282" s="417" t="s">
        <v>20</v>
      </c>
      <c r="D282" s="370"/>
      <c r="E282" s="354"/>
    </row>
    <row r="283" spans="1:5" ht="12">
      <c r="A283" s="44"/>
      <c r="B283" s="441" t="s">
        <v>614</v>
      </c>
      <c r="C283" s="417" t="s">
        <v>20</v>
      </c>
      <c r="D283" s="370"/>
      <c r="E283" s="354"/>
    </row>
    <row r="284" spans="1:5" ht="22.9">
      <c r="A284" s="44"/>
      <c r="B284" s="441" t="s">
        <v>615</v>
      </c>
      <c r="C284" s="417" t="s">
        <v>20</v>
      </c>
      <c r="D284" s="370"/>
      <c r="E284" s="354"/>
    </row>
    <row r="285" spans="1:5" ht="23.45" thickBot="1">
      <c r="A285" s="44"/>
      <c r="B285" s="441" t="s">
        <v>616</v>
      </c>
      <c r="C285" s="417" t="s">
        <v>20</v>
      </c>
      <c r="D285" s="373"/>
      <c r="E285" s="354"/>
    </row>
    <row r="286" spans="1:5" ht="12.6" thickBot="1">
      <c r="A286" s="100" t="s">
        <v>259</v>
      </c>
      <c r="B286" s="101" t="s">
        <v>260</v>
      </c>
      <c r="C286" s="411"/>
      <c r="D286" s="412"/>
      <c r="E286" s="354"/>
    </row>
    <row r="287" spans="1:5" ht="23.45" thickBot="1">
      <c r="A287" s="47"/>
      <c r="B287" s="470" t="s">
        <v>617</v>
      </c>
      <c r="C287" s="444" t="s">
        <v>20</v>
      </c>
      <c r="D287" s="373"/>
      <c r="E287" s="354"/>
    </row>
    <row r="288" spans="1:5" ht="12.6" thickBot="1">
      <c r="A288" s="100" t="s">
        <v>263</v>
      </c>
      <c r="B288" s="101" t="s">
        <v>618</v>
      </c>
      <c r="C288" s="411"/>
      <c r="D288" s="412"/>
      <c r="E288" s="354"/>
    </row>
    <row r="289" spans="1:5" ht="12">
      <c r="A289" s="44"/>
      <c r="B289" s="441" t="s">
        <v>619</v>
      </c>
      <c r="C289" s="417" t="s">
        <v>20</v>
      </c>
      <c r="D289" s="370"/>
      <c r="E289" s="354"/>
    </row>
    <row r="290" spans="1:5" ht="12">
      <c r="A290" s="44"/>
      <c r="B290" s="441" t="s">
        <v>620</v>
      </c>
      <c r="C290" s="417" t="s">
        <v>20</v>
      </c>
      <c r="D290" s="370"/>
      <c r="E290" s="354"/>
    </row>
    <row r="291" spans="1:5" ht="12">
      <c r="A291" s="44"/>
      <c r="B291" s="442" t="s">
        <v>621</v>
      </c>
      <c r="C291" s="417" t="s">
        <v>20</v>
      </c>
      <c r="D291" s="370"/>
      <c r="E291" s="354"/>
    </row>
    <row r="292" spans="1:5" ht="12">
      <c r="A292" s="44"/>
      <c r="B292" s="442" t="s">
        <v>622</v>
      </c>
      <c r="C292" s="417" t="s">
        <v>20</v>
      </c>
      <c r="D292" s="370"/>
      <c r="E292" s="354"/>
    </row>
    <row r="293" spans="1:5" ht="12">
      <c r="A293" s="44"/>
      <c r="B293" s="442" t="s">
        <v>623</v>
      </c>
      <c r="C293" s="417" t="s">
        <v>20</v>
      </c>
      <c r="D293" s="370"/>
      <c r="E293" s="354"/>
    </row>
    <row r="294" spans="1:5" ht="12">
      <c r="A294" s="44"/>
      <c r="B294" s="441" t="s">
        <v>624</v>
      </c>
      <c r="C294" s="417" t="s">
        <v>20</v>
      </c>
      <c r="D294" s="370"/>
      <c r="E294" s="354"/>
    </row>
    <row r="295" spans="1:5" ht="12">
      <c r="A295" s="44"/>
      <c r="B295" s="441" t="s">
        <v>625</v>
      </c>
      <c r="C295" s="417" t="s">
        <v>20</v>
      </c>
      <c r="D295" s="370"/>
      <c r="E295" s="354"/>
    </row>
    <row r="296" spans="1:5" ht="12">
      <c r="A296" s="44"/>
      <c r="B296" s="442" t="s">
        <v>626</v>
      </c>
      <c r="C296" s="417" t="s">
        <v>20</v>
      </c>
      <c r="D296" s="370"/>
      <c r="E296" s="354"/>
    </row>
    <row r="297" spans="1:5" ht="12">
      <c r="A297" s="44"/>
      <c r="B297" s="442" t="s">
        <v>627</v>
      </c>
      <c r="C297" s="417" t="s">
        <v>20</v>
      </c>
      <c r="D297" s="370"/>
      <c r="E297" s="354"/>
    </row>
    <row r="298" spans="1:5" ht="29.25" customHeight="1" thickBot="1">
      <c r="A298" s="43"/>
      <c r="B298" s="470" t="s">
        <v>628</v>
      </c>
      <c r="C298" s="417" t="s">
        <v>20</v>
      </c>
      <c r="D298" s="373"/>
      <c r="E298" s="354"/>
    </row>
    <row r="299" spans="1:5" ht="12.6" thickBot="1">
      <c r="A299" s="100" t="s">
        <v>267</v>
      </c>
      <c r="B299" s="101" t="s">
        <v>629</v>
      </c>
      <c r="C299" s="411"/>
      <c r="D299" s="412"/>
      <c r="E299" s="354"/>
    </row>
    <row r="300" spans="1:5" ht="12.6" thickBot="1">
      <c r="A300" s="43"/>
      <c r="B300" s="470" t="s">
        <v>630</v>
      </c>
      <c r="C300" s="444" t="s">
        <v>20</v>
      </c>
      <c r="D300" s="373"/>
      <c r="E300" s="354"/>
    </row>
    <row r="301" spans="1:5" ht="12.6" thickBot="1">
      <c r="A301" s="100" t="s">
        <v>319</v>
      </c>
      <c r="B301" s="101" t="s">
        <v>631</v>
      </c>
      <c r="C301" s="411"/>
      <c r="D301" s="412"/>
      <c r="E301" s="354"/>
    </row>
    <row r="302" spans="1:5" ht="12.6" thickBot="1">
      <c r="A302" s="100" t="s">
        <v>79</v>
      </c>
      <c r="B302" s="101" t="s">
        <v>632</v>
      </c>
      <c r="C302" s="411"/>
      <c r="D302" s="412"/>
      <c r="E302" s="354"/>
    </row>
    <row r="303" spans="1:5" ht="12">
      <c r="A303" s="44"/>
      <c r="B303" s="494" t="s">
        <v>633</v>
      </c>
      <c r="C303" s="448"/>
      <c r="D303" s="451"/>
      <c r="E303" s="354"/>
    </row>
    <row r="304" spans="1:5" s="45" customFormat="1" ht="12">
      <c r="A304" s="46"/>
      <c r="B304" s="425" t="s">
        <v>634</v>
      </c>
      <c r="C304" s="417" t="str">
        <f>IF('Check Certificate + Reports'!B178="In conformity","Pass","Fail")</f>
        <v>Fail</v>
      </c>
      <c r="D304" s="454"/>
      <c r="E304" s="491"/>
    </row>
    <row r="305" spans="1:6" s="45" customFormat="1" ht="12.6" thickBot="1">
      <c r="A305" s="46"/>
      <c r="B305" s="425" t="s">
        <v>635</v>
      </c>
      <c r="C305" s="417" t="str">
        <f>IF('Check Certificate + Reports'!B179="In conformity","Pass","Fail")</f>
        <v>Fail</v>
      </c>
      <c r="D305" s="493"/>
      <c r="E305" s="491"/>
      <c r="F305" s="491"/>
    </row>
    <row r="306" spans="1:6" ht="12.6" thickBot="1">
      <c r="A306" s="100" t="s">
        <v>83</v>
      </c>
      <c r="B306" s="101" t="s">
        <v>636</v>
      </c>
      <c r="C306" s="411"/>
      <c r="D306" s="412"/>
      <c r="E306" s="354"/>
      <c r="F306" s="354"/>
    </row>
    <row r="307" spans="1:6" ht="12">
      <c r="A307" s="75"/>
      <c r="B307" s="495" t="s">
        <v>637</v>
      </c>
      <c r="C307" s="469" t="str">
        <f>'Check Certificate + Reports'!B180</f>
        <v>-</v>
      </c>
      <c r="D307" s="495"/>
      <c r="E307" s="354"/>
      <c r="F307" s="491"/>
    </row>
    <row r="308" spans="1:6" ht="12.6" thickBot="1">
      <c r="A308" s="77"/>
      <c r="B308" s="495" t="s">
        <v>638</v>
      </c>
      <c r="C308" s="469" t="str">
        <f>'Check Certificate + Reports'!B181</f>
        <v>-</v>
      </c>
      <c r="D308" s="495"/>
      <c r="E308" s="354"/>
      <c r="F308" s="491"/>
    </row>
    <row r="309" spans="1:6" ht="12.6" thickBot="1">
      <c r="A309" s="100" t="s">
        <v>85</v>
      </c>
      <c r="B309" s="101" t="s">
        <v>272</v>
      </c>
      <c r="C309" s="411"/>
      <c r="D309" s="412"/>
      <c r="E309" s="354"/>
      <c r="F309" s="354"/>
    </row>
    <row r="310" spans="1:6" ht="12">
      <c r="A310" s="44"/>
      <c r="B310" s="441" t="s">
        <v>639</v>
      </c>
      <c r="C310" s="469" t="str">
        <f>IF(OR($C$33="Pass",$C$38="Pass",$C$70="Pass",$C$75="Pass"),"Pass","Fail")</f>
        <v>Fail</v>
      </c>
      <c r="D310" s="370"/>
      <c r="E310" s="354"/>
      <c r="F310" s="491"/>
    </row>
    <row r="311" spans="1:6" ht="12.6" thickBot="1">
      <c r="A311" s="46"/>
      <c r="B311" s="425" t="s">
        <v>640</v>
      </c>
      <c r="C311" s="417" t="str">
        <f>IF('Check Certificate + Reports'!B175="In conformity","Pass","Fail")</f>
        <v>Fail</v>
      </c>
      <c r="D311" s="493"/>
      <c r="E311" s="354"/>
      <c r="F311" s="354"/>
    </row>
    <row r="312" spans="1:6" ht="12.6" thickBot="1">
      <c r="A312" s="100" t="s">
        <v>88</v>
      </c>
      <c r="B312" s="101" t="s">
        <v>641</v>
      </c>
      <c r="C312" s="411"/>
      <c r="D312" s="412"/>
      <c r="E312" s="354"/>
      <c r="F312" s="354"/>
    </row>
    <row r="313" spans="1:6" ht="22.9">
      <c r="A313" s="57"/>
      <c r="B313" s="496" t="s">
        <v>642</v>
      </c>
      <c r="C313" s="417" t="s">
        <v>20</v>
      </c>
      <c r="D313" s="370"/>
      <c r="E313" s="354"/>
      <c r="F313" s="354"/>
    </row>
    <row r="314" spans="1:6" ht="12">
      <c r="A314" s="44"/>
      <c r="B314" s="442" t="s">
        <v>643</v>
      </c>
      <c r="C314" s="417" t="str">
        <f>C111</f>
        <v>-</v>
      </c>
      <c r="D314" s="370"/>
      <c r="E314" s="354"/>
      <c r="F314" s="354"/>
    </row>
    <row r="315" spans="1:6" ht="12">
      <c r="A315" s="44"/>
      <c r="B315" s="442" t="s">
        <v>644</v>
      </c>
      <c r="C315" s="417" t="str">
        <f>C113</f>
        <v>-</v>
      </c>
      <c r="D315" s="370"/>
      <c r="E315" s="354"/>
      <c r="F315" s="354"/>
    </row>
    <row r="316" spans="1:6" s="45" customFormat="1" ht="12.6" thickBot="1">
      <c r="A316" s="43"/>
      <c r="B316" s="443" t="s">
        <v>645</v>
      </c>
      <c r="C316" s="417" t="str">
        <f>C115</f>
        <v>-</v>
      </c>
      <c r="D316" s="373"/>
      <c r="E316" s="491"/>
      <c r="F316" s="491"/>
    </row>
    <row r="317" spans="1:6" ht="12.6" thickBot="1">
      <c r="A317" s="100" t="s">
        <v>274</v>
      </c>
      <c r="B317" s="101" t="s">
        <v>275</v>
      </c>
      <c r="C317" s="411"/>
      <c r="D317" s="412"/>
      <c r="E317" s="354"/>
      <c r="F317" s="354"/>
    </row>
    <row r="318" spans="1:6" ht="23.45" thickBot="1">
      <c r="A318" s="44"/>
      <c r="B318" s="441" t="s">
        <v>471</v>
      </c>
      <c r="C318" s="468" t="str">
        <f>C123</f>
        <v>-</v>
      </c>
      <c r="D318" s="370"/>
      <c r="E318" s="354"/>
      <c r="F318" s="354"/>
    </row>
    <row r="319" spans="1:6" ht="12.6" thickBot="1">
      <c r="A319" s="100" t="s">
        <v>276</v>
      </c>
      <c r="B319" s="101" t="s">
        <v>646</v>
      </c>
      <c r="C319" s="411"/>
      <c r="D319" s="412"/>
      <c r="E319" s="354"/>
      <c r="F319" s="354"/>
    </row>
    <row r="320" spans="1:6" ht="12.6" thickBot="1">
      <c r="A320" s="44"/>
      <c r="B320" s="441" t="s">
        <v>647</v>
      </c>
      <c r="C320" s="497" t="str">
        <f>IF(OR(C294="Pass",C296="Pass",C300="Pass",C302="Pass"),"Pass","-")</f>
        <v>-</v>
      </c>
      <c r="D320" s="373"/>
      <c r="E320" s="354"/>
      <c r="F320" s="354"/>
    </row>
    <row r="321" spans="1:5" ht="12.6" thickBot="1">
      <c r="A321" s="100" t="s">
        <v>279</v>
      </c>
      <c r="B321" s="101" t="s">
        <v>280</v>
      </c>
      <c r="C321" s="411"/>
      <c r="D321" s="412"/>
      <c r="E321" s="354"/>
    </row>
    <row r="322" spans="1:5" ht="12">
      <c r="A322" s="46"/>
      <c r="B322" s="494" t="s">
        <v>648</v>
      </c>
      <c r="C322" s="498"/>
      <c r="D322" s="451"/>
      <c r="E322" s="354"/>
    </row>
    <row r="323" spans="1:5">
      <c r="A323" s="49"/>
      <c r="B323" s="425" t="s">
        <v>649</v>
      </c>
      <c r="C323" s="468" t="str">
        <f>IF(OR($C$33="Pass",$C$38="Pass",$C$70="Pass",$C$75="Pass"),"Pass","Fail")</f>
        <v>Fail</v>
      </c>
      <c r="D323" s="370"/>
      <c r="E323" s="354"/>
    </row>
    <row r="324" spans="1:5" ht="23.45" thickBot="1">
      <c r="A324" s="49"/>
      <c r="B324" s="423" t="s">
        <v>650</v>
      </c>
      <c r="C324" s="417" t="s">
        <v>20</v>
      </c>
      <c r="D324" s="373"/>
      <c r="E324" s="354"/>
    </row>
    <row r="325" spans="1:5" ht="12.6" thickBot="1">
      <c r="A325" s="100" t="s">
        <v>282</v>
      </c>
      <c r="B325" s="101" t="s">
        <v>651</v>
      </c>
      <c r="C325" s="411"/>
      <c r="D325" s="412"/>
      <c r="E325" s="354"/>
    </row>
    <row r="326" spans="1:5" ht="24.6" customHeight="1" thickBot="1">
      <c r="A326" s="43"/>
      <c r="B326" s="492" t="s">
        <v>652</v>
      </c>
      <c r="C326" s="468" t="str">
        <f>IF(OR($C$33="Pass",$C$38="Pass",$C$70="Pass",$C$75="Pass"),"Pass","Fail")</f>
        <v>Fail</v>
      </c>
      <c r="D326" s="373"/>
      <c r="E326" s="354"/>
    </row>
    <row r="327" spans="1:5" ht="12.6" thickBot="1">
      <c r="A327" s="100" t="s">
        <v>284</v>
      </c>
      <c r="B327" s="101" t="s">
        <v>285</v>
      </c>
      <c r="C327" s="411"/>
      <c r="D327" s="412"/>
      <c r="E327" s="354"/>
    </row>
    <row r="328" spans="1:5" ht="23.45" thickBot="1">
      <c r="A328" s="56"/>
      <c r="B328" s="462" t="s">
        <v>653</v>
      </c>
      <c r="C328" s="417" t="s">
        <v>20</v>
      </c>
      <c r="D328" s="370"/>
      <c r="E328" s="354"/>
    </row>
    <row r="329" spans="1:5" ht="12.6" thickBot="1">
      <c r="A329" s="100" t="s">
        <v>654</v>
      </c>
      <c r="B329" s="101" t="s">
        <v>655</v>
      </c>
      <c r="C329" s="411"/>
      <c r="D329" s="412"/>
      <c r="E329" s="354"/>
    </row>
    <row r="330" spans="1:5" ht="12.6" thickBot="1">
      <c r="A330" s="100" t="s">
        <v>288</v>
      </c>
      <c r="B330" s="101" t="s">
        <v>149</v>
      </c>
      <c r="C330" s="411"/>
      <c r="D330" s="412"/>
      <c r="E330" s="354"/>
    </row>
    <row r="331" spans="1:5" ht="12">
      <c r="A331" s="44"/>
      <c r="B331" s="441" t="s">
        <v>656</v>
      </c>
      <c r="C331" s="417" t="s">
        <v>20</v>
      </c>
      <c r="D331" s="454"/>
      <c r="E331" s="354"/>
    </row>
    <row r="332" spans="1:5" ht="12">
      <c r="A332" s="44"/>
      <c r="B332" s="494" t="s">
        <v>657</v>
      </c>
      <c r="C332" s="448"/>
      <c r="D332" s="451"/>
      <c r="E332" s="354"/>
    </row>
    <row r="333" spans="1:5" ht="21" customHeight="1">
      <c r="A333" s="44"/>
      <c r="B333" s="442" t="s">
        <v>658</v>
      </c>
      <c r="C333" s="417" t="s">
        <v>20</v>
      </c>
      <c r="D333" s="454"/>
      <c r="E333" s="354"/>
    </row>
    <row r="334" spans="1:5" ht="12">
      <c r="A334" s="44"/>
      <c r="B334" s="499" t="s">
        <v>659</v>
      </c>
      <c r="C334" s="448"/>
      <c r="D334" s="451"/>
      <c r="E334" s="354"/>
    </row>
    <row r="335" spans="1:5" ht="12">
      <c r="A335" s="44"/>
      <c r="B335" s="490" t="s">
        <v>660</v>
      </c>
      <c r="C335" s="417" t="s">
        <v>20</v>
      </c>
      <c r="D335" s="454"/>
      <c r="E335" s="354"/>
    </row>
    <row r="336" spans="1:5" ht="12">
      <c r="A336" s="44"/>
      <c r="B336" s="490" t="s">
        <v>661</v>
      </c>
      <c r="C336" s="417" t="s">
        <v>20</v>
      </c>
      <c r="D336" s="454"/>
      <c r="E336" s="354"/>
    </row>
    <row r="337" spans="1:10" ht="12">
      <c r="A337" s="44"/>
      <c r="B337" s="490" t="s">
        <v>662</v>
      </c>
      <c r="C337" s="417" t="s">
        <v>20</v>
      </c>
      <c r="D337" s="454"/>
      <c r="E337" s="354"/>
      <c r="F337" s="354"/>
      <c r="G337" s="354"/>
      <c r="H337" s="354"/>
      <c r="I337" s="354"/>
      <c r="J337" s="354"/>
    </row>
    <row r="338" spans="1:10" ht="12">
      <c r="A338" s="44"/>
      <c r="B338" s="441" t="s">
        <v>663</v>
      </c>
      <c r="C338" s="417" t="s">
        <v>20</v>
      </c>
      <c r="D338" s="454"/>
      <c r="E338" s="354"/>
      <c r="F338" s="354"/>
      <c r="G338" s="354"/>
      <c r="H338" s="354"/>
      <c r="I338" s="354"/>
      <c r="J338" s="354"/>
    </row>
    <row r="339" spans="1:10" ht="12">
      <c r="A339" s="44"/>
      <c r="B339" s="441" t="s">
        <v>664</v>
      </c>
      <c r="C339" s="417" t="s">
        <v>20</v>
      </c>
      <c r="D339" s="454"/>
      <c r="E339" s="354"/>
      <c r="F339" s="354"/>
      <c r="G339" s="354"/>
      <c r="H339" s="354"/>
      <c r="I339" s="354"/>
      <c r="J339" s="354"/>
    </row>
    <row r="340" spans="1:10" ht="23.45" thickBot="1">
      <c r="A340" s="43"/>
      <c r="B340" s="470" t="s">
        <v>665</v>
      </c>
      <c r="C340" s="444" t="s">
        <v>20</v>
      </c>
      <c r="D340" s="493"/>
      <c r="E340" s="354"/>
      <c r="F340" s="354"/>
      <c r="G340" s="354"/>
      <c r="H340" s="354"/>
      <c r="I340" s="354"/>
      <c r="J340" s="354"/>
    </row>
    <row r="341" spans="1:10" ht="12.6" thickBot="1">
      <c r="A341" s="100" t="s">
        <v>292</v>
      </c>
      <c r="B341" s="101" t="s">
        <v>293</v>
      </c>
      <c r="C341" s="411"/>
      <c r="D341" s="412"/>
      <c r="E341" s="354"/>
      <c r="F341" s="354"/>
      <c r="G341" s="354"/>
      <c r="H341" s="354"/>
      <c r="I341" s="354"/>
      <c r="J341" s="354"/>
    </row>
    <row r="342" spans="1:10" ht="22.9">
      <c r="A342" s="44"/>
      <c r="B342" s="445" t="s">
        <v>152</v>
      </c>
      <c r="C342" s="448"/>
      <c r="D342" s="451"/>
      <c r="E342" s="354"/>
      <c r="F342" s="354"/>
      <c r="G342" s="354"/>
      <c r="H342" s="354"/>
      <c r="I342" s="354"/>
      <c r="J342" s="354"/>
    </row>
    <row r="343" spans="1:10" ht="12.6" thickBot="1">
      <c r="A343" s="48"/>
      <c r="B343" s="500" t="s">
        <v>666</v>
      </c>
      <c r="C343" s="468" t="str">
        <f>C142</f>
        <v>-</v>
      </c>
      <c r="D343" s="454"/>
      <c r="E343" s="354"/>
      <c r="F343" s="491"/>
      <c r="G343" s="354"/>
      <c r="H343" s="354"/>
      <c r="I343" s="354"/>
      <c r="J343" s="354"/>
    </row>
    <row r="344" spans="1:10" ht="22.9">
      <c r="A344" s="44"/>
      <c r="B344" s="445" t="s">
        <v>154</v>
      </c>
      <c r="C344" s="448"/>
      <c r="D344" s="451"/>
      <c r="E344" s="354"/>
      <c r="F344" s="491"/>
      <c r="G344" s="354"/>
      <c r="H344" s="354"/>
      <c r="I344" s="354"/>
      <c r="J344" s="354"/>
    </row>
    <row r="345" spans="1:10" ht="12.6" thickBot="1">
      <c r="A345" s="43"/>
      <c r="B345" s="500" t="s">
        <v>666</v>
      </c>
      <c r="C345" s="468" t="str">
        <f>C147</f>
        <v>-</v>
      </c>
      <c r="D345" s="454"/>
      <c r="E345" s="354"/>
      <c r="F345" s="491"/>
      <c r="G345" s="354"/>
      <c r="H345" s="354"/>
      <c r="I345" s="354"/>
      <c r="J345" s="354"/>
    </row>
    <row r="346" spans="1:10" ht="12">
      <c r="A346" s="94" t="s">
        <v>300</v>
      </c>
      <c r="B346" s="95" t="s">
        <v>301</v>
      </c>
      <c r="C346" s="383"/>
      <c r="D346" s="386"/>
      <c r="E346" s="354"/>
      <c r="F346" s="354"/>
      <c r="G346" s="354"/>
      <c r="H346" s="354"/>
      <c r="I346" s="354"/>
      <c r="J346" s="354"/>
    </row>
    <row r="347" spans="1:10" ht="12">
      <c r="A347" s="58"/>
      <c r="B347" s="462" t="s">
        <v>667</v>
      </c>
      <c r="C347" s="501" t="s">
        <v>20</v>
      </c>
      <c r="D347" s="454"/>
      <c r="E347" s="354"/>
      <c r="F347" s="354"/>
      <c r="G347" s="354"/>
      <c r="H347" s="354"/>
      <c r="I347" s="354"/>
      <c r="J347" s="354"/>
    </row>
    <row r="348" spans="1:10" ht="29.25" customHeight="1" thickBot="1">
      <c r="A348" s="43"/>
      <c r="B348" s="470" t="s">
        <v>668</v>
      </c>
      <c r="C348" s="444" t="s">
        <v>20</v>
      </c>
      <c r="D348" s="454"/>
      <c r="E348" s="354"/>
      <c r="F348" s="354"/>
      <c r="G348" s="354"/>
      <c r="H348" s="354"/>
      <c r="I348" s="354"/>
      <c r="J348" s="354"/>
    </row>
    <row r="349" spans="1:10" ht="12.6" thickBot="1">
      <c r="A349" s="100" t="s">
        <v>305</v>
      </c>
      <c r="B349" s="101" t="s">
        <v>669</v>
      </c>
      <c r="C349" s="411"/>
      <c r="D349" s="412"/>
      <c r="E349" s="354"/>
      <c r="F349" s="354"/>
      <c r="G349" s="354"/>
      <c r="H349" s="354"/>
      <c r="I349" s="354"/>
      <c r="J349" s="354"/>
    </row>
    <row r="350" spans="1:10" ht="12">
      <c r="A350" s="44"/>
      <c r="B350" s="423" t="s">
        <v>670</v>
      </c>
      <c r="C350" s="417" t="s">
        <v>20</v>
      </c>
      <c r="D350" s="454"/>
      <c r="E350" s="354"/>
      <c r="F350" s="354"/>
      <c r="G350" s="354"/>
      <c r="H350" s="354"/>
      <c r="I350" s="354"/>
      <c r="J350" s="354"/>
    </row>
    <row r="351" spans="1:10" ht="22.9">
      <c r="A351" s="46"/>
      <c r="B351" s="423" t="s">
        <v>671</v>
      </c>
      <c r="C351" s="417" t="s">
        <v>20</v>
      </c>
      <c r="D351" s="454"/>
      <c r="E351" s="354"/>
      <c r="F351" s="354"/>
      <c r="G351" s="354"/>
      <c r="H351" s="354"/>
      <c r="I351" s="354"/>
      <c r="J351" s="354"/>
    </row>
    <row r="352" spans="1:10" ht="34.15">
      <c r="A352" s="46"/>
      <c r="B352" s="423" t="s">
        <v>672</v>
      </c>
      <c r="C352" s="417" t="s">
        <v>20</v>
      </c>
      <c r="D352" s="454"/>
      <c r="E352" s="354"/>
      <c r="F352" s="354"/>
      <c r="G352" s="354"/>
      <c r="H352" s="354"/>
      <c r="I352" s="354"/>
      <c r="J352" s="354"/>
    </row>
    <row r="353" spans="1:10" s="45" customFormat="1" ht="12.6" thickBot="1">
      <c r="A353" s="47"/>
      <c r="B353" s="492" t="s">
        <v>673</v>
      </c>
      <c r="C353" s="417" t="s">
        <v>20</v>
      </c>
      <c r="D353" s="454"/>
      <c r="E353" s="491"/>
      <c r="F353" s="491"/>
      <c r="G353" s="491"/>
      <c r="H353" s="491"/>
      <c r="I353" s="491"/>
      <c r="J353" s="491"/>
    </row>
    <row r="354" spans="1:10" ht="12.6" thickBot="1">
      <c r="A354" s="100" t="s">
        <v>309</v>
      </c>
      <c r="B354" s="101" t="s">
        <v>145</v>
      </c>
      <c r="C354" s="411"/>
      <c r="D354" s="412"/>
      <c r="E354" s="354"/>
      <c r="F354" s="354"/>
      <c r="G354" s="354"/>
      <c r="H354" s="354"/>
      <c r="I354" s="354"/>
      <c r="J354" s="354"/>
    </row>
    <row r="355" spans="1:10" ht="12">
      <c r="A355" s="56"/>
      <c r="B355" s="502" t="s">
        <v>674</v>
      </c>
      <c r="C355" s="435" t="s">
        <v>20</v>
      </c>
      <c r="D355" s="370"/>
      <c r="E355" s="354"/>
      <c r="F355" s="354"/>
      <c r="G355" s="354"/>
      <c r="H355" s="354"/>
      <c r="I355" s="354"/>
      <c r="J355" s="354"/>
    </row>
    <row r="356" spans="1:10" ht="22.9">
      <c r="A356" s="56"/>
      <c r="B356" s="423" t="s">
        <v>675</v>
      </c>
      <c r="C356" s="431" t="s">
        <v>20</v>
      </c>
      <c r="D356" s="370"/>
      <c r="E356" s="354"/>
      <c r="F356" s="354"/>
      <c r="G356" s="354"/>
      <c r="H356" s="354"/>
      <c r="I356" s="354"/>
      <c r="J356" s="491"/>
    </row>
    <row r="357" spans="1:10" ht="22.9">
      <c r="A357" s="56"/>
      <c r="B357" s="423" t="s">
        <v>676</v>
      </c>
      <c r="C357" s="431" t="s">
        <v>20</v>
      </c>
      <c r="D357" s="370"/>
      <c r="E357" s="354"/>
      <c r="F357" s="354"/>
      <c r="G357" s="354"/>
      <c r="H357" s="354"/>
      <c r="I357" s="354"/>
      <c r="J357" s="354"/>
    </row>
    <row r="358" spans="1:10" ht="12.6" thickBot="1">
      <c r="A358" s="56"/>
      <c r="B358" s="464" t="s">
        <v>677</v>
      </c>
      <c r="C358" s="440" t="s">
        <v>20</v>
      </c>
      <c r="D358" s="370"/>
      <c r="E358" s="354"/>
      <c r="F358" s="354"/>
      <c r="G358" s="354"/>
      <c r="H358" s="354"/>
      <c r="I358" s="354"/>
      <c r="J358" s="354"/>
    </row>
    <row r="359" spans="1:10" ht="12.6" thickBot="1">
      <c r="A359" s="100" t="s">
        <v>678</v>
      </c>
      <c r="B359" s="281" t="s">
        <v>679</v>
      </c>
      <c r="C359" s="411"/>
      <c r="D359" s="412"/>
      <c r="E359" s="354"/>
      <c r="F359" s="354"/>
      <c r="G359" s="354"/>
      <c r="H359" s="354"/>
      <c r="I359" s="354"/>
      <c r="J359" s="354"/>
    </row>
    <row r="360" spans="1:10" ht="12.6" thickBot="1">
      <c r="A360" s="100" t="s">
        <v>313</v>
      </c>
      <c r="B360" s="101" t="s">
        <v>680</v>
      </c>
      <c r="C360" s="411"/>
      <c r="D360" s="412"/>
      <c r="E360" s="354"/>
      <c r="F360" s="354"/>
      <c r="G360" s="354"/>
      <c r="H360" s="354"/>
      <c r="I360" s="354"/>
      <c r="J360" s="354"/>
    </row>
    <row r="361" spans="1:10" ht="12">
      <c r="A361" s="69"/>
      <c r="B361" s="503" t="s">
        <v>652</v>
      </c>
      <c r="C361" s="366" t="str">
        <f>IF(OR($C$33="Pass",$C$38="Pass",$C$70="Pass",$C$75="Pass"),"Pass","Fail")</f>
        <v>Fail</v>
      </c>
      <c r="D361" s="504"/>
      <c r="E361" s="354"/>
      <c r="F361" s="354"/>
      <c r="G361" s="354"/>
      <c r="H361" s="354"/>
      <c r="I361" s="354"/>
      <c r="J361" s="354"/>
    </row>
    <row r="362" spans="1:10" ht="12">
      <c r="A362" s="44"/>
      <c r="B362" s="503" t="s">
        <v>681</v>
      </c>
      <c r="C362" s="417" t="s">
        <v>20</v>
      </c>
      <c r="D362" s="504"/>
      <c r="E362" s="354"/>
      <c r="F362" s="354"/>
      <c r="G362" s="354"/>
      <c r="H362" s="354"/>
      <c r="I362" s="354"/>
      <c r="J362" s="354"/>
    </row>
    <row r="363" spans="1:10" ht="23.45" thickBot="1">
      <c r="A363" s="72"/>
      <c r="B363" s="505" t="s">
        <v>682</v>
      </c>
      <c r="C363" s="433" t="s">
        <v>20</v>
      </c>
      <c r="D363" s="504"/>
      <c r="E363" s="354"/>
      <c r="F363" s="354"/>
      <c r="G363" s="354"/>
      <c r="H363" s="354"/>
      <c r="I363" s="354"/>
      <c r="J363" s="354"/>
    </row>
    <row r="364" spans="1:10" ht="12.6" thickBot="1">
      <c r="A364" s="100" t="s">
        <v>317</v>
      </c>
      <c r="B364" s="101" t="s">
        <v>683</v>
      </c>
      <c r="C364" s="411"/>
      <c r="D364" s="412"/>
      <c r="E364" s="354"/>
      <c r="F364" s="354"/>
      <c r="G364" s="354"/>
      <c r="H364" s="354"/>
      <c r="I364" s="354"/>
      <c r="J364" s="354"/>
    </row>
    <row r="365" spans="1:10" ht="23.45" thickBot="1">
      <c r="A365" s="43"/>
      <c r="B365" s="492" t="s">
        <v>684</v>
      </c>
      <c r="C365" s="506" t="str">
        <f>IF(OR($C$33="Pass",$C$38="Pass",$C$70="Pass",$C$75="Pass"),"Pass","Fail")</f>
        <v>Fail</v>
      </c>
      <c r="D365" s="454"/>
      <c r="E365" s="354"/>
      <c r="F365" s="354"/>
      <c r="G365" s="354"/>
      <c r="H365" s="354"/>
      <c r="I365" s="354"/>
      <c r="J365" s="354"/>
    </row>
    <row r="366" spans="1:10" ht="12.6" thickBot="1">
      <c r="A366" s="100" t="s">
        <v>321</v>
      </c>
      <c r="B366" s="101" t="s">
        <v>685</v>
      </c>
      <c r="C366" s="411"/>
      <c r="D366" s="412"/>
      <c r="E366" s="354"/>
      <c r="F366" s="354"/>
      <c r="G366" s="354"/>
      <c r="H366" s="354"/>
      <c r="I366" s="354"/>
      <c r="J366" s="354"/>
    </row>
    <row r="367" spans="1:10" ht="12.6" thickBot="1">
      <c r="A367" s="47"/>
      <c r="B367" s="492" t="s">
        <v>686</v>
      </c>
      <c r="C367" s="506" t="str">
        <f>IF(OR($C$33="Pass",$C$38="Pass",$C$70="Pass",$C$75="Pass"),"Pass","Fail")</f>
        <v>Fail</v>
      </c>
      <c r="D367" s="370"/>
      <c r="E367" s="354"/>
      <c r="F367" s="354"/>
      <c r="G367" s="354"/>
      <c r="H367" s="354"/>
      <c r="I367" s="354"/>
      <c r="J367" s="354"/>
    </row>
    <row r="368" spans="1:10" ht="12.6" thickBot="1">
      <c r="A368" s="100" t="s">
        <v>324</v>
      </c>
      <c r="B368" s="101" t="s">
        <v>687</v>
      </c>
      <c r="C368" s="411"/>
      <c r="D368" s="412"/>
      <c r="E368" s="354"/>
      <c r="F368" s="354"/>
      <c r="G368" s="354"/>
      <c r="H368" s="354"/>
      <c r="I368" s="354"/>
      <c r="J368" s="354"/>
    </row>
    <row r="369" spans="1:6" ht="12">
      <c r="A369" s="44"/>
      <c r="B369" s="423" t="s">
        <v>652</v>
      </c>
      <c r="C369" s="469" t="str">
        <f>IF(OR($C$33="Pass",$C$38="Pass",$C$70="Pass",$C$75="Pass"),"Pass","Fail")</f>
        <v>Fail</v>
      </c>
      <c r="D369" s="370"/>
      <c r="E369" s="354"/>
      <c r="F369" s="491"/>
    </row>
    <row r="370" spans="1:6" ht="12">
      <c r="A370" s="44"/>
      <c r="B370" s="441" t="s">
        <v>688</v>
      </c>
      <c r="C370" s="417" t="s">
        <v>20</v>
      </c>
      <c r="D370" s="370"/>
      <c r="E370" s="354"/>
      <c r="F370" s="491"/>
    </row>
    <row r="371" spans="1:6" ht="12">
      <c r="A371" s="44"/>
      <c r="B371" s="441" t="s">
        <v>689</v>
      </c>
      <c r="C371" s="417" t="s">
        <v>20</v>
      </c>
      <c r="D371" s="370"/>
      <c r="E371" s="354"/>
      <c r="F371" s="491"/>
    </row>
    <row r="372" spans="1:6" ht="22.9">
      <c r="A372" s="44"/>
      <c r="B372" s="441" t="s">
        <v>690</v>
      </c>
      <c r="C372" s="417" t="s">
        <v>20</v>
      </c>
      <c r="D372" s="370"/>
      <c r="E372" s="354"/>
      <c r="F372" s="491"/>
    </row>
    <row r="373" spans="1:6" ht="22.9">
      <c r="A373" s="44"/>
      <c r="B373" s="441" t="s">
        <v>691</v>
      </c>
      <c r="C373" s="417" t="s">
        <v>20</v>
      </c>
      <c r="D373" s="370"/>
      <c r="E373" s="354"/>
      <c r="F373" s="491"/>
    </row>
    <row r="374" spans="1:6" ht="22.9">
      <c r="A374" s="44"/>
      <c r="B374" s="441" t="s">
        <v>692</v>
      </c>
      <c r="C374" s="417" t="s">
        <v>20</v>
      </c>
      <c r="D374" s="370"/>
      <c r="E374" s="354"/>
      <c r="F374" s="491"/>
    </row>
    <row r="375" spans="1:6" ht="23.45" thickBot="1">
      <c r="A375" s="43"/>
      <c r="B375" s="470" t="s">
        <v>693</v>
      </c>
      <c r="C375" s="444" t="s">
        <v>20</v>
      </c>
      <c r="D375" s="370"/>
      <c r="E375" s="354"/>
      <c r="F375" s="491"/>
    </row>
    <row r="376" spans="1:6" ht="12.6" thickBot="1">
      <c r="A376" s="100" t="s">
        <v>335</v>
      </c>
      <c r="B376" s="101" t="s">
        <v>694</v>
      </c>
      <c r="C376" s="411"/>
      <c r="D376" s="412"/>
      <c r="E376" s="354"/>
      <c r="F376" s="491"/>
    </row>
    <row r="377" spans="1:6" ht="12">
      <c r="A377" s="44"/>
      <c r="B377" s="423" t="s">
        <v>652</v>
      </c>
      <c r="C377" s="469" t="str">
        <f>IF(OR($C$33="Pass",$C$38="Pass",$C$70="Pass",$C$75="Pass"),"Pass","Fail")</f>
        <v>Fail</v>
      </c>
      <c r="D377" s="370"/>
      <c r="E377" s="354"/>
      <c r="F377" s="491"/>
    </row>
    <row r="378" spans="1:6" ht="46.15" thickBot="1">
      <c r="A378" s="44"/>
      <c r="B378" s="507" t="s">
        <v>695</v>
      </c>
      <c r="C378" s="497" t="s">
        <v>20</v>
      </c>
      <c r="D378" s="370"/>
      <c r="E378" s="354"/>
      <c r="F378" s="354"/>
    </row>
    <row r="379" spans="1:6" ht="12.6" thickBot="1">
      <c r="A379" s="100" t="s">
        <v>338</v>
      </c>
      <c r="B379" s="101" t="s">
        <v>696</v>
      </c>
      <c r="C379" s="411"/>
      <c r="D379" s="412"/>
      <c r="E379" s="354"/>
      <c r="F379" s="354"/>
    </row>
    <row r="380" spans="1:6" ht="12.6" thickBot="1">
      <c r="A380" s="61"/>
      <c r="B380" s="445" t="s">
        <v>697</v>
      </c>
      <c r="C380" s="508"/>
      <c r="D380" s="451"/>
      <c r="E380" s="354"/>
      <c r="F380" s="354"/>
    </row>
    <row r="381" spans="1:6" ht="12">
      <c r="A381" s="61"/>
      <c r="B381" s="425" t="s">
        <v>698</v>
      </c>
      <c r="C381" s="435" t="s">
        <v>20</v>
      </c>
      <c r="D381" s="418"/>
      <c r="E381" s="354"/>
      <c r="F381" s="354"/>
    </row>
    <row r="382" spans="1:6" ht="12">
      <c r="A382" s="62"/>
      <c r="B382" s="425" t="s">
        <v>699</v>
      </c>
      <c r="C382" s="417" t="s">
        <v>20</v>
      </c>
      <c r="D382" s="418"/>
      <c r="E382" s="354"/>
      <c r="F382" s="354"/>
    </row>
    <row r="383" spans="1:6" ht="22.9">
      <c r="A383" s="62"/>
      <c r="B383" s="439" t="s">
        <v>700</v>
      </c>
      <c r="C383" s="417" t="s">
        <v>20</v>
      </c>
      <c r="D383" s="418"/>
      <c r="E383" s="354"/>
      <c r="F383" s="354"/>
    </row>
    <row r="384" spans="1:6" ht="12">
      <c r="A384" s="62"/>
      <c r="B384" s="447" t="s">
        <v>701</v>
      </c>
      <c r="C384" s="448"/>
      <c r="D384" s="415"/>
      <c r="E384" s="354"/>
      <c r="F384" s="354"/>
    </row>
    <row r="385" spans="1:6" ht="18" customHeight="1">
      <c r="A385" s="62"/>
      <c r="B385" s="425" t="s">
        <v>343</v>
      </c>
      <c r="C385" s="417" t="s">
        <v>20</v>
      </c>
      <c r="D385" s="418"/>
      <c r="E385" s="354"/>
      <c r="F385" s="354"/>
    </row>
    <row r="386" spans="1:6" ht="22.9">
      <c r="A386" s="62"/>
      <c r="B386" s="425" t="s">
        <v>702</v>
      </c>
      <c r="C386" s="417" t="s">
        <v>20</v>
      </c>
      <c r="D386" s="418"/>
      <c r="E386" s="354"/>
      <c r="F386" s="354"/>
    </row>
    <row r="387" spans="1:6" ht="12.6" thickBot="1">
      <c r="A387" s="63"/>
      <c r="B387" s="426" t="s">
        <v>703</v>
      </c>
      <c r="C387" s="433" t="s">
        <v>20</v>
      </c>
      <c r="D387" s="418"/>
      <c r="E387" s="354"/>
      <c r="F387" s="354"/>
    </row>
    <row r="388" spans="1:6" ht="12.6" thickBot="1">
      <c r="A388" s="100" t="s">
        <v>351</v>
      </c>
      <c r="B388" s="101" t="s">
        <v>704</v>
      </c>
      <c r="C388" s="411"/>
      <c r="D388" s="412"/>
      <c r="E388" s="354"/>
      <c r="F388" s="354"/>
    </row>
    <row r="389" spans="1:6">
      <c r="A389" s="64"/>
      <c r="B389" s="496" t="s">
        <v>705</v>
      </c>
      <c r="C389" s="369" t="str">
        <f>IF(OR($C$33="Pass",$C$38="Pass",$C$70="Pass",$C$75="Pass"),"Pass","Fail")</f>
        <v>Fail</v>
      </c>
      <c r="D389" s="454"/>
      <c r="E389" s="354"/>
      <c r="F389" s="491"/>
    </row>
    <row r="390" spans="1:6">
      <c r="A390" s="64"/>
      <c r="B390" s="450" t="s">
        <v>706</v>
      </c>
      <c r="C390" s="482"/>
      <c r="D390" s="451"/>
      <c r="E390" s="354"/>
      <c r="F390" s="354"/>
    </row>
    <row r="391" spans="1:6" ht="12">
      <c r="A391" s="44"/>
      <c r="B391" s="425" t="s">
        <v>707</v>
      </c>
      <c r="C391" s="417" t="s">
        <v>20</v>
      </c>
      <c r="D391" s="454"/>
      <c r="E391" s="354"/>
      <c r="F391" s="354"/>
    </row>
    <row r="392" spans="1:6" ht="12">
      <c r="A392" s="44"/>
      <c r="B392" s="425" t="s">
        <v>708</v>
      </c>
      <c r="C392" s="417" t="s">
        <v>20</v>
      </c>
      <c r="D392" s="454"/>
      <c r="E392" s="354"/>
      <c r="F392" s="354"/>
    </row>
    <row r="393" spans="1:6" ht="22.5" customHeight="1" thickBot="1">
      <c r="A393" s="48"/>
      <c r="B393" s="509" t="s">
        <v>709</v>
      </c>
      <c r="C393" s="453" t="s">
        <v>20</v>
      </c>
      <c r="D393" s="454"/>
      <c r="E393" s="354"/>
      <c r="F393" s="354"/>
    </row>
    <row r="394" spans="1:6" ht="12.6" thickBot="1">
      <c r="A394" s="100" t="s">
        <v>356</v>
      </c>
      <c r="B394" s="101" t="s">
        <v>710</v>
      </c>
      <c r="C394" s="411"/>
      <c r="D394" s="412"/>
      <c r="E394" s="354"/>
      <c r="F394" s="354"/>
    </row>
    <row r="395" spans="1:6">
      <c r="A395" s="64"/>
      <c r="B395" s="496" t="s">
        <v>711</v>
      </c>
      <c r="C395" s="510" t="s">
        <v>20</v>
      </c>
      <c r="D395" s="454"/>
      <c r="E395" s="354"/>
      <c r="F395" s="354"/>
    </row>
    <row r="396" spans="1:6" ht="12" thickBot="1">
      <c r="A396" s="64"/>
      <c r="B396" s="496" t="s">
        <v>712</v>
      </c>
      <c r="C396" s="510" t="s">
        <v>20</v>
      </c>
      <c r="D396" s="454"/>
      <c r="E396" s="354"/>
      <c r="F396" s="354"/>
    </row>
    <row r="397" spans="1:6" ht="12.6" thickBot="1">
      <c r="A397" s="100" t="s">
        <v>713</v>
      </c>
      <c r="B397" s="101" t="s">
        <v>714</v>
      </c>
      <c r="C397" s="411"/>
      <c r="D397" s="412"/>
      <c r="E397" s="354"/>
      <c r="F397" s="354"/>
    </row>
    <row r="398" spans="1:6" ht="12.6" thickBot="1">
      <c r="A398" s="100" t="s">
        <v>92</v>
      </c>
      <c r="B398" s="101" t="s">
        <v>715</v>
      </c>
      <c r="C398" s="411"/>
      <c r="D398" s="412"/>
      <c r="E398" s="354"/>
      <c r="F398" s="354"/>
    </row>
    <row r="399" spans="1:6" ht="22.9">
      <c r="A399" s="64"/>
      <c r="B399" s="509" t="s">
        <v>716</v>
      </c>
      <c r="C399" s="511" t="s">
        <v>20</v>
      </c>
      <c r="D399" s="454"/>
      <c r="E399" s="354"/>
      <c r="F399" s="354"/>
    </row>
    <row r="400" spans="1:6" ht="34.9" thickBot="1">
      <c r="A400" s="44"/>
      <c r="B400" s="509" t="s">
        <v>717</v>
      </c>
      <c r="C400" s="424" t="s">
        <v>20</v>
      </c>
      <c r="D400" s="454"/>
      <c r="E400" s="354"/>
      <c r="F400" s="354"/>
    </row>
    <row r="401" spans="1:5" ht="34.15">
      <c r="A401" s="44"/>
      <c r="B401" s="509" t="s">
        <v>718</v>
      </c>
      <c r="C401" s="511" t="s">
        <v>20</v>
      </c>
      <c r="D401" s="454"/>
      <c r="E401" s="354"/>
    </row>
    <row r="402" spans="1:5" ht="46.15" thickBot="1">
      <c r="A402" s="66"/>
      <c r="B402" s="509" t="s">
        <v>719</v>
      </c>
      <c r="C402" s="417" t="s">
        <v>20</v>
      </c>
      <c r="D402" s="454"/>
      <c r="E402" s="354"/>
    </row>
    <row r="403" spans="1:5" ht="12.6" thickBot="1">
      <c r="A403" s="100" t="s">
        <v>100</v>
      </c>
      <c r="B403" s="101" t="s">
        <v>720</v>
      </c>
      <c r="C403" s="411"/>
      <c r="D403" s="412"/>
      <c r="E403" s="354"/>
    </row>
    <row r="404" spans="1:5">
      <c r="A404" s="64"/>
      <c r="B404" s="450" t="s">
        <v>721</v>
      </c>
      <c r="C404" s="482"/>
      <c r="D404" s="451"/>
      <c r="E404" s="354"/>
    </row>
    <row r="405" spans="1:5">
      <c r="A405" s="64"/>
      <c r="B405" s="512" t="s">
        <v>722</v>
      </c>
      <c r="C405" s="510" t="s">
        <v>20</v>
      </c>
      <c r="D405" s="454"/>
      <c r="E405" s="354"/>
    </row>
    <row r="406" spans="1:5" ht="12">
      <c r="A406" s="44"/>
      <c r="B406" s="425" t="s">
        <v>723</v>
      </c>
      <c r="C406" s="510" t="s">
        <v>20</v>
      </c>
      <c r="D406" s="454"/>
      <c r="E406" s="354"/>
    </row>
    <row r="407" spans="1:5" ht="14.45">
      <c r="A407" s="44"/>
      <c r="B407" s="67" t="s">
        <v>724</v>
      </c>
      <c r="C407" s="510" t="s">
        <v>20</v>
      </c>
      <c r="D407" s="454"/>
      <c r="E407" s="354"/>
    </row>
    <row r="408" spans="1:5" ht="14.45">
      <c r="A408" s="44"/>
      <c r="B408" s="67" t="s">
        <v>725</v>
      </c>
      <c r="C408" s="510" t="s">
        <v>20</v>
      </c>
      <c r="D408" s="454"/>
      <c r="E408" s="354"/>
    </row>
    <row r="409" spans="1:5" ht="14.45">
      <c r="A409" s="44"/>
      <c r="B409" s="67" t="s">
        <v>726</v>
      </c>
      <c r="C409" s="510" t="s">
        <v>20</v>
      </c>
      <c r="D409" s="454"/>
      <c r="E409" s="354"/>
    </row>
    <row r="410" spans="1:5" ht="14.45">
      <c r="A410" s="64"/>
      <c r="B410" s="67" t="s">
        <v>727</v>
      </c>
      <c r="C410" s="510" t="s">
        <v>20</v>
      </c>
      <c r="D410" s="454"/>
      <c r="E410" s="354"/>
    </row>
    <row r="411" spans="1:5" ht="14.45">
      <c r="A411" s="64"/>
      <c r="B411" s="67" t="s">
        <v>728</v>
      </c>
      <c r="C411" s="510" t="s">
        <v>20</v>
      </c>
      <c r="D411" s="454"/>
      <c r="E411" s="354"/>
    </row>
    <row r="412" spans="1:5" ht="12">
      <c r="A412" s="44"/>
      <c r="B412" s="447" t="s">
        <v>729</v>
      </c>
      <c r="C412" s="482"/>
      <c r="D412" s="451"/>
      <c r="E412" s="354"/>
    </row>
    <row r="413" spans="1:5" ht="23.45" thickBot="1">
      <c r="A413" s="43"/>
      <c r="B413" s="513" t="s">
        <v>730</v>
      </c>
      <c r="C413" s="510" t="s">
        <v>20</v>
      </c>
      <c r="D413" s="454"/>
      <c r="E413" s="354"/>
    </row>
    <row r="414" spans="1:5" ht="12.6" thickBot="1">
      <c r="A414" s="100" t="s">
        <v>102</v>
      </c>
      <c r="B414" s="101" t="s">
        <v>731</v>
      </c>
      <c r="C414" s="411"/>
      <c r="D414" s="412"/>
      <c r="E414" s="354"/>
    </row>
    <row r="415" spans="1:5" ht="12">
      <c r="A415" s="59"/>
      <c r="B415" s="514" t="s">
        <v>732</v>
      </c>
      <c r="C415" s="482"/>
      <c r="D415" s="451"/>
      <c r="E415" s="354"/>
    </row>
    <row r="416" spans="1:5" ht="14.45">
      <c r="A416" s="64"/>
      <c r="B416" s="68" t="s">
        <v>733</v>
      </c>
      <c r="C416" s="510" t="s">
        <v>20</v>
      </c>
      <c r="D416" s="454"/>
      <c r="E416" s="354"/>
    </row>
    <row r="417" spans="1:5" ht="14.45">
      <c r="A417" s="64"/>
      <c r="B417" s="68" t="s">
        <v>734</v>
      </c>
      <c r="C417" s="510" t="s">
        <v>20</v>
      </c>
      <c r="D417" s="454"/>
      <c r="E417" s="354"/>
    </row>
    <row r="418" spans="1:5" ht="14.45">
      <c r="A418" s="44"/>
      <c r="B418" s="68" t="s">
        <v>735</v>
      </c>
      <c r="C418" s="510" t="s">
        <v>20</v>
      </c>
      <c r="D418" s="454"/>
      <c r="E418" s="354"/>
    </row>
    <row r="419" spans="1:5" ht="15" thickBot="1">
      <c r="A419" s="44"/>
      <c r="B419" s="68" t="s">
        <v>736</v>
      </c>
      <c r="C419" s="510" t="s">
        <v>20</v>
      </c>
      <c r="D419" s="454"/>
      <c r="E419" s="354"/>
    </row>
    <row r="420" spans="1:5" ht="12.6" thickBot="1">
      <c r="A420" s="100" t="s">
        <v>106</v>
      </c>
      <c r="B420" s="101" t="s">
        <v>737</v>
      </c>
      <c r="C420" s="411"/>
      <c r="D420" s="412"/>
      <c r="E420" s="354"/>
    </row>
    <row r="421" spans="1:5" ht="22.9">
      <c r="A421" s="65"/>
      <c r="B421" s="423" t="s">
        <v>738</v>
      </c>
      <c r="C421" s="515" t="s">
        <v>20</v>
      </c>
      <c r="D421" s="454"/>
      <c r="E421" s="354"/>
    </row>
    <row r="422" spans="1:5" ht="23.45" thickBot="1">
      <c r="A422" s="65"/>
      <c r="B422" s="496" t="s">
        <v>739</v>
      </c>
      <c r="C422" s="515" t="s">
        <v>20</v>
      </c>
      <c r="D422" s="454"/>
      <c r="E422" s="354"/>
    </row>
    <row r="423" spans="1:5" ht="12.6" thickBot="1">
      <c r="A423" s="100" t="s">
        <v>139</v>
      </c>
      <c r="B423" s="101" t="s">
        <v>740</v>
      </c>
      <c r="C423" s="411"/>
      <c r="D423" s="412"/>
      <c r="E423" s="354"/>
    </row>
    <row r="424" spans="1:5" ht="12.6" thickBot="1">
      <c r="A424" s="100" t="s">
        <v>109</v>
      </c>
      <c r="B424" s="101" t="s">
        <v>741</v>
      </c>
      <c r="C424" s="411"/>
      <c r="D424" s="412"/>
      <c r="E424" s="354"/>
    </row>
    <row r="425" spans="1:5" ht="34.9" thickBot="1">
      <c r="A425" s="43"/>
      <c r="B425" s="470" t="s">
        <v>742</v>
      </c>
      <c r="C425" s="444" t="s">
        <v>20</v>
      </c>
      <c r="D425" s="370"/>
      <c r="E425" s="354"/>
    </row>
    <row r="426" spans="1:5" ht="12.6" thickBot="1">
      <c r="A426" s="100" t="s">
        <v>113</v>
      </c>
      <c r="B426" s="101" t="s">
        <v>743</v>
      </c>
      <c r="C426" s="411"/>
      <c r="D426" s="412"/>
      <c r="E426" s="354"/>
    </row>
    <row r="427" spans="1:5" ht="22.9">
      <c r="A427" s="44"/>
      <c r="B427" s="423" t="s">
        <v>744</v>
      </c>
      <c r="C427" s="417" t="s">
        <v>20</v>
      </c>
      <c r="D427" s="370"/>
      <c r="E427" s="354"/>
    </row>
    <row r="428" spans="1:5" ht="22.9">
      <c r="A428" s="44"/>
      <c r="B428" s="423" t="s">
        <v>745</v>
      </c>
      <c r="C428" s="417" t="s">
        <v>20</v>
      </c>
      <c r="D428" s="370"/>
      <c r="E428" s="354"/>
    </row>
    <row r="429" spans="1:5" ht="22.9">
      <c r="A429" s="44"/>
      <c r="B429" s="423" t="s">
        <v>746</v>
      </c>
      <c r="C429" s="417" t="s">
        <v>20</v>
      </c>
      <c r="D429" s="370"/>
      <c r="E429" s="354"/>
    </row>
    <row r="430" spans="1:5" ht="23.45" thickBot="1">
      <c r="A430" s="48"/>
      <c r="B430" s="467" t="s">
        <v>747</v>
      </c>
      <c r="C430" s="417" t="s">
        <v>20</v>
      </c>
      <c r="D430" s="370"/>
      <c r="E430" s="354"/>
    </row>
    <row r="431" spans="1:5" ht="12.6" thickBot="1">
      <c r="A431" s="100" t="s">
        <v>116</v>
      </c>
      <c r="B431" s="101" t="s">
        <v>748</v>
      </c>
      <c r="C431" s="411"/>
      <c r="D431" s="412"/>
      <c r="E431" s="354"/>
    </row>
    <row r="432" spans="1:5" ht="23.45" thickBot="1">
      <c r="A432" s="44"/>
      <c r="B432" s="423" t="s">
        <v>749</v>
      </c>
      <c r="C432" s="417" t="s">
        <v>20</v>
      </c>
      <c r="D432" s="370"/>
      <c r="E432" s="354"/>
    </row>
    <row r="433" spans="1:5" ht="12.6" thickBot="1">
      <c r="A433" s="100" t="s">
        <v>750</v>
      </c>
      <c r="B433" s="101" t="s">
        <v>751</v>
      </c>
      <c r="C433" s="411"/>
      <c r="D433" s="412"/>
      <c r="E433" s="354"/>
    </row>
    <row r="434" spans="1:5" ht="12.6" thickBot="1">
      <c r="A434" s="100" t="s">
        <v>118</v>
      </c>
      <c r="B434" s="101" t="s">
        <v>752</v>
      </c>
      <c r="C434" s="411"/>
      <c r="D434" s="412"/>
      <c r="E434" s="354"/>
    </row>
    <row r="435" spans="1:5" ht="23.45" thickBot="1">
      <c r="A435" s="44"/>
      <c r="B435" s="441" t="s">
        <v>753</v>
      </c>
      <c r="C435" s="417" t="s">
        <v>20</v>
      </c>
      <c r="D435" s="370"/>
      <c r="E435" s="354"/>
    </row>
    <row r="436" spans="1:5" ht="12.6" thickBot="1">
      <c r="A436" s="100" t="s">
        <v>754</v>
      </c>
      <c r="B436" s="101" t="s">
        <v>755</v>
      </c>
      <c r="C436" s="411"/>
      <c r="D436" s="412"/>
      <c r="E436" s="354"/>
    </row>
    <row r="437" spans="1:5" ht="12">
      <c r="A437" s="57"/>
      <c r="B437" s="496" t="s">
        <v>756</v>
      </c>
      <c r="C437" s="510" t="s">
        <v>20</v>
      </c>
      <c r="D437" s="370"/>
      <c r="E437" s="354"/>
    </row>
    <row r="438" spans="1:5" ht="34.9" thickBot="1">
      <c r="A438" s="44"/>
      <c r="B438" s="441" t="s">
        <v>757</v>
      </c>
      <c r="C438" s="417" t="s">
        <v>20</v>
      </c>
      <c r="D438" s="370"/>
      <c r="E438" s="354"/>
    </row>
    <row r="439" spans="1:5" ht="12.6" thickBot="1">
      <c r="A439" s="100" t="s">
        <v>758</v>
      </c>
      <c r="B439" s="101" t="s">
        <v>759</v>
      </c>
      <c r="C439" s="411"/>
      <c r="D439" s="412"/>
      <c r="E439" s="354"/>
    </row>
    <row r="440" spans="1:5" ht="12.6" thickBot="1">
      <c r="A440" s="100" t="s">
        <v>123</v>
      </c>
      <c r="B440" s="101" t="s">
        <v>760</v>
      </c>
      <c r="C440" s="411"/>
      <c r="D440" s="412"/>
      <c r="E440" s="354"/>
    </row>
    <row r="441" spans="1:5" ht="22.9">
      <c r="A441" s="44"/>
      <c r="B441" s="423" t="s">
        <v>761</v>
      </c>
      <c r="C441" s="417" t="s">
        <v>20</v>
      </c>
      <c r="D441" s="370"/>
      <c r="E441" s="354"/>
    </row>
    <row r="442" spans="1:5" ht="12.6" thickBot="1">
      <c r="A442" s="43"/>
      <c r="B442" s="492" t="s">
        <v>762</v>
      </c>
      <c r="C442" s="444" t="s">
        <v>20</v>
      </c>
      <c r="D442" s="370"/>
      <c r="E442" s="354"/>
    </row>
    <row r="443" spans="1:5" ht="12.6" thickBot="1">
      <c r="A443" s="100" t="s">
        <v>763</v>
      </c>
      <c r="B443" s="101" t="s">
        <v>764</v>
      </c>
      <c r="C443" s="411"/>
      <c r="D443" s="412"/>
      <c r="E443" s="354"/>
    </row>
    <row r="444" spans="1:5" ht="12">
      <c r="A444" s="44"/>
      <c r="B444" s="423" t="s">
        <v>765</v>
      </c>
      <c r="C444" s="417" t="s">
        <v>20</v>
      </c>
      <c r="D444" s="370"/>
      <c r="E444" s="354"/>
    </row>
    <row r="445" spans="1:5" ht="24.75" customHeight="1">
      <c r="A445" s="44"/>
      <c r="B445" s="423" t="s">
        <v>766</v>
      </c>
      <c r="C445" s="417" t="s">
        <v>20</v>
      </c>
      <c r="D445" s="370"/>
      <c r="E445" s="354"/>
    </row>
    <row r="446" spans="1:5" ht="22.9">
      <c r="A446" s="44"/>
      <c r="B446" s="423" t="s">
        <v>767</v>
      </c>
      <c r="C446" s="417" t="s">
        <v>20</v>
      </c>
      <c r="D446" s="370"/>
      <c r="E446" s="354"/>
    </row>
    <row r="447" spans="1:5" ht="12">
      <c r="A447" s="44"/>
      <c r="B447" s="423" t="s">
        <v>768</v>
      </c>
      <c r="C447" s="417" t="s">
        <v>20</v>
      </c>
      <c r="D447" s="370"/>
      <c r="E447" s="354"/>
    </row>
    <row r="448" spans="1:5" ht="12">
      <c r="A448" s="44"/>
      <c r="B448" s="423" t="s">
        <v>769</v>
      </c>
      <c r="C448" s="417" t="s">
        <v>20</v>
      </c>
      <c r="D448" s="370"/>
      <c r="E448" s="354"/>
    </row>
    <row r="449" spans="1:5" ht="12">
      <c r="A449" s="44"/>
      <c r="B449" s="423" t="s">
        <v>770</v>
      </c>
      <c r="C449" s="417" t="s">
        <v>20</v>
      </c>
      <c r="D449" s="370"/>
      <c r="E449" s="354"/>
    </row>
    <row r="450" spans="1:5" ht="57">
      <c r="A450" s="44"/>
      <c r="B450" s="423" t="s">
        <v>771</v>
      </c>
      <c r="C450" s="417" t="s">
        <v>20</v>
      </c>
      <c r="D450" s="370"/>
      <c r="E450" s="354"/>
    </row>
    <row r="451" spans="1:5" ht="12">
      <c r="A451" s="44"/>
      <c r="B451" s="423" t="s">
        <v>772</v>
      </c>
      <c r="C451" s="417" t="s">
        <v>20</v>
      </c>
      <c r="D451" s="370"/>
      <c r="E451" s="354"/>
    </row>
    <row r="452" spans="1:5" ht="22.9">
      <c r="A452" s="44"/>
      <c r="B452" s="425" t="s">
        <v>773</v>
      </c>
      <c r="C452" s="417" t="s">
        <v>20</v>
      </c>
      <c r="D452" s="370"/>
      <c r="E452" s="354"/>
    </row>
    <row r="453" spans="1:5" ht="23.45" thickBot="1">
      <c r="A453" s="43"/>
      <c r="B453" s="516" t="s">
        <v>774</v>
      </c>
      <c r="C453" s="417" t="s">
        <v>20</v>
      </c>
      <c r="D453" s="370"/>
      <c r="E453" s="354"/>
    </row>
    <row r="454" spans="1:5" ht="12.6" thickBot="1">
      <c r="A454" s="100" t="s">
        <v>72</v>
      </c>
      <c r="B454" s="101" t="s">
        <v>775</v>
      </c>
      <c r="C454" s="411"/>
      <c r="D454" s="412"/>
      <c r="E454" s="354"/>
    </row>
    <row r="455" spans="1:5" ht="12.6" thickBot="1">
      <c r="A455" s="100" t="s">
        <v>776</v>
      </c>
      <c r="B455" s="101" t="s">
        <v>62</v>
      </c>
      <c r="C455" s="411"/>
      <c r="D455" s="412"/>
      <c r="E455" s="354"/>
    </row>
    <row r="456" spans="1:5" ht="12.6" thickBot="1">
      <c r="A456" s="100" t="s">
        <v>128</v>
      </c>
      <c r="B456" s="101" t="s">
        <v>777</v>
      </c>
      <c r="C456" s="411"/>
      <c r="D456" s="412"/>
      <c r="E456" s="354"/>
    </row>
    <row r="457" spans="1:5" ht="34.15">
      <c r="A457" s="69"/>
      <c r="B457" s="502" t="s">
        <v>778</v>
      </c>
      <c r="C457" s="435" t="s">
        <v>20</v>
      </c>
      <c r="D457" s="418"/>
      <c r="E457" s="354"/>
    </row>
    <row r="458" spans="1:5" ht="12">
      <c r="A458" s="44"/>
      <c r="B458" s="494" t="s">
        <v>779</v>
      </c>
      <c r="C458" s="448"/>
      <c r="D458" s="415"/>
      <c r="E458" s="354"/>
    </row>
    <row r="459" spans="1:5" ht="12">
      <c r="A459" s="44"/>
      <c r="B459" s="425" t="s">
        <v>780</v>
      </c>
      <c r="C459" s="417" t="s">
        <v>20</v>
      </c>
      <c r="D459" s="418"/>
      <c r="E459" s="354"/>
    </row>
    <row r="460" spans="1:5" ht="12">
      <c r="A460" s="44"/>
      <c r="B460" s="425" t="s">
        <v>781</v>
      </c>
      <c r="C460" s="417" t="s">
        <v>20</v>
      </c>
      <c r="D460" s="418"/>
      <c r="E460" s="354"/>
    </row>
    <row r="461" spans="1:5" ht="12.6" thickBot="1">
      <c r="A461" s="43"/>
      <c r="B461" s="516" t="s">
        <v>782</v>
      </c>
      <c r="C461" s="444" t="s">
        <v>20</v>
      </c>
      <c r="D461" s="418"/>
      <c r="E461" s="354"/>
    </row>
    <row r="462" spans="1:5" ht="12.6" thickBot="1">
      <c r="A462" s="100" t="s">
        <v>133</v>
      </c>
      <c r="B462" s="101" t="s">
        <v>783</v>
      </c>
      <c r="C462" s="411"/>
      <c r="D462" s="412"/>
      <c r="E462" s="354"/>
    </row>
    <row r="463" spans="1:5" ht="12">
      <c r="A463" s="62"/>
      <c r="B463" s="494" t="s">
        <v>784</v>
      </c>
      <c r="C463" s="476"/>
      <c r="D463" s="415"/>
      <c r="E463" s="354"/>
    </row>
    <row r="464" spans="1:5" ht="22.9">
      <c r="A464" s="62"/>
      <c r="B464" s="423" t="s">
        <v>785</v>
      </c>
      <c r="C464" s="478" t="s">
        <v>20</v>
      </c>
      <c r="D464" s="418"/>
      <c r="E464" s="354"/>
    </row>
    <row r="465" spans="1:5" ht="23.45" thickBot="1">
      <c r="A465" s="62"/>
      <c r="B465" s="492" t="s">
        <v>786</v>
      </c>
      <c r="C465" s="478" t="s">
        <v>20</v>
      </c>
      <c r="D465" s="418"/>
      <c r="E465" s="354"/>
    </row>
    <row r="466" spans="1:5" ht="12.6" thickBot="1">
      <c r="A466" s="100" t="s">
        <v>787</v>
      </c>
      <c r="B466" s="101" t="s">
        <v>788</v>
      </c>
      <c r="C466" s="411"/>
      <c r="D466" s="412"/>
      <c r="E466" s="354"/>
    </row>
    <row r="467" spans="1:5" ht="22.9">
      <c r="A467" s="61"/>
      <c r="B467" s="423" t="s">
        <v>789</v>
      </c>
      <c r="C467" s="517" t="s">
        <v>20</v>
      </c>
      <c r="D467" s="418"/>
      <c r="E467" s="354"/>
    </row>
    <row r="468" spans="1:5" ht="22.9">
      <c r="A468" s="61"/>
      <c r="B468" s="423" t="s">
        <v>790</v>
      </c>
      <c r="C468" s="478" t="s">
        <v>20</v>
      </c>
      <c r="D468" s="418"/>
      <c r="E468" s="354"/>
    </row>
    <row r="469" spans="1:5" ht="23.45" thickBot="1">
      <c r="A469" s="61"/>
      <c r="B469" s="423" t="s">
        <v>791</v>
      </c>
      <c r="C469" s="478" t="s">
        <v>20</v>
      </c>
      <c r="D469" s="418"/>
      <c r="E469" s="354"/>
    </row>
    <row r="470" spans="1:5" ht="12.6" thickBot="1">
      <c r="A470" s="100" t="s">
        <v>792</v>
      </c>
      <c r="B470" s="101" t="s">
        <v>793</v>
      </c>
      <c r="C470" s="411"/>
      <c r="D470" s="412"/>
      <c r="E470" s="354"/>
    </row>
    <row r="471" spans="1:5" ht="12">
      <c r="A471" s="69"/>
      <c r="B471" s="423" t="s">
        <v>794</v>
      </c>
      <c r="C471" s="366" t="str">
        <f>IF(OR($C$33="Pass",$C$38="Pass",$C$46="Pass",$C$51="Pass"),"Pass","Fail")</f>
        <v>Fail</v>
      </c>
      <c r="D471" s="418"/>
      <c r="E471" s="354"/>
    </row>
    <row r="472" spans="1:5" ht="12.6" thickBot="1">
      <c r="A472" s="43"/>
      <c r="B472" s="492" t="s">
        <v>795</v>
      </c>
      <c r="C472" s="444" t="str">
        <f>IF(OR($C$33="Pass",$C$38="Pass",$C$46="Pass",$C$51="Pass"),"Pass","Fail")</f>
        <v>Fail</v>
      </c>
      <c r="D472" s="418"/>
      <c r="E472" s="354"/>
    </row>
    <row r="473" spans="1:5" ht="12.6" thickBot="1">
      <c r="A473" s="100" t="s">
        <v>796</v>
      </c>
      <c r="B473" s="101" t="s">
        <v>797</v>
      </c>
      <c r="C473" s="411"/>
      <c r="D473" s="412"/>
      <c r="E473" s="354"/>
    </row>
    <row r="474" spans="1:5" ht="22.9">
      <c r="A474" s="69"/>
      <c r="B474" s="423" t="s">
        <v>798</v>
      </c>
      <c r="C474" s="366" t="str">
        <f>IF(OR($C$33="Pass",$C$38="Pass",$C$46="Pass",$C$51="Pass"),"Pass","Fail")</f>
        <v>Fail</v>
      </c>
      <c r="D474" s="418"/>
      <c r="E474" s="354"/>
    </row>
    <row r="475" spans="1:5" ht="12.6" thickBot="1">
      <c r="A475" s="43"/>
      <c r="B475" s="492" t="s">
        <v>795</v>
      </c>
      <c r="C475" s="444" t="str">
        <f>IF(OR($C$33="Pass",$C$38="Pass",$C$46="Pass",$C$51="Pass"),"Pass","Fail")</f>
        <v>Fail</v>
      </c>
      <c r="D475" s="418"/>
      <c r="E475" s="354"/>
    </row>
    <row r="476" spans="1:5" ht="12.6" thickBot="1">
      <c r="A476" s="100" t="s">
        <v>799</v>
      </c>
      <c r="B476" s="101" t="s">
        <v>800</v>
      </c>
      <c r="C476" s="411"/>
      <c r="D476" s="412"/>
      <c r="E476" s="354"/>
    </row>
    <row r="477" spans="1:5" ht="12">
      <c r="A477" s="69"/>
      <c r="B477" s="423" t="s">
        <v>801</v>
      </c>
      <c r="C477" s="366" t="str">
        <f>IF(OR($C$33="Pass",$C$38="Pass",$C$46="Pass",$C$51="Pass"),"Pass","Fail")</f>
        <v>Fail</v>
      </c>
      <c r="D477" s="418"/>
      <c r="E477" s="354"/>
    </row>
    <row r="478" spans="1:5" ht="12.6" thickBot="1">
      <c r="A478" s="43"/>
      <c r="B478" s="492" t="s">
        <v>795</v>
      </c>
      <c r="C478" s="444" t="str">
        <f>IF(OR($C$33="Pass",$C$38="Pass",$C$46="Pass",$C$51="Pass"),"Pass","Fail")</f>
        <v>Fail</v>
      </c>
      <c r="D478" s="418"/>
      <c r="E478" s="354"/>
    </row>
    <row r="479" spans="1:5" ht="12.6" thickBot="1">
      <c r="A479" s="100" t="s">
        <v>137</v>
      </c>
      <c r="B479" s="101" t="s">
        <v>802</v>
      </c>
      <c r="C479" s="411"/>
      <c r="D479" s="412"/>
      <c r="E479" s="354"/>
    </row>
    <row r="480" spans="1:5" ht="34.15">
      <c r="A480" s="69"/>
      <c r="B480" s="423" t="s">
        <v>803</v>
      </c>
      <c r="C480" s="435" t="s">
        <v>20</v>
      </c>
      <c r="D480" s="418"/>
      <c r="E480" s="354"/>
    </row>
    <row r="481" spans="1:5" ht="34.9" thickBot="1">
      <c r="A481" s="43"/>
      <c r="B481" s="492" t="s">
        <v>804</v>
      </c>
      <c r="C481" s="444" t="s">
        <v>20</v>
      </c>
      <c r="D481" s="518"/>
      <c r="E481" s="354"/>
    </row>
    <row r="482" spans="1:5" ht="12">
      <c r="A482" s="70"/>
      <c r="B482" s="505"/>
      <c r="C482" s="374"/>
      <c r="D482" s="352"/>
      <c r="E482" s="354"/>
    </row>
    <row r="483" spans="1:5" ht="12">
      <c r="A483" s="70"/>
      <c r="B483" s="505"/>
      <c r="C483" s="374"/>
      <c r="D483" s="352"/>
      <c r="E483" s="354"/>
    </row>
  </sheetData>
  <sheetProtection algorithmName="SHA-512" hashValue="McA6rORTKZmM2XaMyWAe8qpdT1UIpXbqLsf+tyJybprkGXALKfGKzaGiSf3lto9K9f7ik9s/S73Nl7q5ZQHuFA==" saltValue="uio5cjesE4qMo1YH6rakfA==" spinCount="100000" sheet="1" objects="1" scenarios="1"/>
  <mergeCells count="9">
    <mergeCell ref="A5:B5"/>
    <mergeCell ref="D5:D6"/>
    <mergeCell ref="A25:B25"/>
    <mergeCell ref="D25:D26"/>
    <mergeCell ref="A17:B17"/>
    <mergeCell ref="D17:D18"/>
    <mergeCell ref="A9:B9"/>
    <mergeCell ref="D9:D10"/>
    <mergeCell ref="A11:A14"/>
  </mergeCells>
  <conditionalFormatting sqref="A12:A15 B10:B15 A8:B8">
    <cfRule type="cellIs" dxfId="1706" priority="4084" operator="equal">
      <formula>"Check ongoing by LBE"</formula>
    </cfRule>
    <cfRule type="cellIs" dxfId="1705" priority="4085" operator="equal">
      <formula>"To check by LBE"</formula>
    </cfRule>
    <cfRule type="cellIs" dxfId="1704" priority="4086" operator="equal">
      <formula>"??"</formula>
    </cfRule>
    <cfRule type="cellIs" dxfId="1703" priority="4087" operator="equal">
      <formula>"Nok"</formula>
    </cfRule>
    <cfRule type="cellIs" dxfId="1702" priority="4088" operator="equal">
      <formula>"Ok"</formula>
    </cfRule>
  </conditionalFormatting>
  <conditionalFormatting sqref="D8 C4 C484:C528">
    <cfRule type="cellIs" dxfId="1701" priority="4067" operator="equal">
      <formula>"NA (No performance report delivered)"</formula>
    </cfRule>
    <cfRule type="cellIs" dxfId="1700" priority="4082" operator="equal">
      <formula>"No report delivered"</formula>
    </cfRule>
    <cfRule type="cellIs" dxfId="1699" priority="4083" operator="equal">
      <formula>"Missing document"</formula>
    </cfRule>
    <cfRule type="cellIs" dxfId="1698" priority="4089" operator="equal">
      <formula>"Check ongoing by LBE"</formula>
    </cfRule>
    <cfRule type="cellIs" dxfId="1697" priority="4090" operator="equal">
      <formula>"To check by LBE"</formula>
    </cfRule>
    <cfRule type="cellIs" dxfId="1696" priority="4091" operator="equal">
      <formula>"OK"</formula>
    </cfRule>
    <cfRule type="cellIs" dxfId="1695" priority="4092" operator="equal">
      <formula>"NOK"</formula>
    </cfRule>
    <cfRule type="cellIs" dxfId="1694" priority="4093" operator="equal">
      <formula>"CE4"</formula>
    </cfRule>
    <cfRule type="cellIs" dxfId="1693" priority="4094" operator="equal">
      <formula>"??"</formula>
    </cfRule>
    <cfRule type="cellIs" dxfId="1692" priority="4095" operator="equal">
      <formula>"Nok"</formula>
    </cfRule>
    <cfRule type="cellIs" dxfId="1691" priority="4096" operator="equal">
      <formula>"Ok Fam Conc"</formula>
    </cfRule>
  </conditionalFormatting>
  <conditionalFormatting sqref="B18 B26">
    <cfRule type="cellIs" dxfId="1690" priority="4062" operator="equal">
      <formula>"Check ongoing by LBE"</formula>
    </cfRule>
    <cfRule type="cellIs" dxfId="1689" priority="4063" operator="equal">
      <formula>"To check by LBE"</formula>
    </cfRule>
    <cfRule type="cellIs" dxfId="1688" priority="4064" operator="equal">
      <formula>"??"</formula>
    </cfRule>
    <cfRule type="cellIs" dxfId="1687" priority="4065" operator="equal">
      <formula>"Nok"</formula>
    </cfRule>
    <cfRule type="cellIs" dxfId="1686" priority="4066" operator="equal">
      <formula>"Ok"</formula>
    </cfRule>
  </conditionalFormatting>
  <conditionalFormatting sqref="D4 D484:D532">
    <cfRule type="cellIs" dxfId="1685" priority="3639" operator="equal">
      <formula>"CE4 Ok"</formula>
    </cfRule>
    <cfRule type="cellIs" dxfId="1684" priority="4037" operator="equal">
      <formula>"NA (No performance report delivered)"</formula>
    </cfRule>
    <cfRule type="cellIs" dxfId="1683" priority="4038" operator="equal">
      <formula>"No report delivered"</formula>
    </cfRule>
    <cfRule type="cellIs" dxfId="1682" priority="4039" operator="equal">
      <formula>"Missing document"</formula>
    </cfRule>
    <cfRule type="cellIs" dxfId="1681" priority="4040" operator="equal">
      <formula>"Check ongoing by LBE"</formula>
    </cfRule>
    <cfRule type="cellIs" dxfId="1680" priority="4041" operator="equal">
      <formula>"To check by LBE"</formula>
    </cfRule>
    <cfRule type="cellIs" dxfId="1679" priority="4042" operator="equal">
      <formula>"Pass"</formula>
    </cfRule>
    <cfRule type="cellIs" dxfId="1678" priority="4043" operator="equal">
      <formula>"NOK"</formula>
    </cfRule>
    <cfRule type="cellIs" dxfId="1677" priority="4044" operator="equal">
      <formula>"CE4"</formula>
    </cfRule>
    <cfRule type="cellIs" dxfId="1676" priority="4045" operator="equal">
      <formula>"??"</formula>
    </cfRule>
    <cfRule type="cellIs" dxfId="1675" priority="4046" operator="equal">
      <formula>"Nok"</formula>
    </cfRule>
    <cfRule type="cellIs" dxfId="1674" priority="4047" operator="equal">
      <formula>"Pass Fam Conc"</formula>
    </cfRule>
  </conditionalFormatting>
  <conditionalFormatting sqref="C1:C3">
    <cfRule type="cellIs" dxfId="1673" priority="1092" operator="equal">
      <formula>"NA (No performance report delivered)"</formula>
    </cfRule>
    <cfRule type="cellIs" dxfId="1672" priority="1093" operator="equal">
      <formula>"No report delivered"</formula>
    </cfRule>
    <cfRule type="cellIs" dxfId="1671" priority="1094" operator="equal">
      <formula>"Missing document"</formula>
    </cfRule>
    <cfRule type="cellIs" dxfId="1670" priority="1095" operator="equal">
      <formula>"Check ongoing by LBE"</formula>
    </cfRule>
    <cfRule type="cellIs" dxfId="1669" priority="1096" operator="equal">
      <formula>"To check by LBE"</formula>
    </cfRule>
    <cfRule type="cellIs" dxfId="1668" priority="1097" operator="equal">
      <formula>"OK"</formula>
    </cfRule>
    <cfRule type="cellIs" dxfId="1667" priority="1098" operator="equal">
      <formula>"NOK"</formula>
    </cfRule>
    <cfRule type="cellIs" dxfId="1666" priority="1099" operator="equal">
      <formula>"CE4"</formula>
    </cfRule>
    <cfRule type="cellIs" dxfId="1665" priority="1100" operator="equal">
      <formula>"??"</formula>
    </cfRule>
    <cfRule type="cellIs" dxfId="1664" priority="1101" operator="equal">
      <formula>"Nok"</formula>
    </cfRule>
    <cfRule type="cellIs" dxfId="1663" priority="1102" operator="equal">
      <formula>"Ok Fam Conc"</formula>
    </cfRule>
  </conditionalFormatting>
  <conditionalFormatting sqref="D1:D3">
    <cfRule type="cellIs" dxfId="1662" priority="1080" operator="equal">
      <formula>"CE4 Ok"</formula>
    </cfRule>
    <cfRule type="cellIs" dxfId="1661" priority="1081" operator="equal">
      <formula>"NA (No performance report delivered)"</formula>
    </cfRule>
    <cfRule type="cellIs" dxfId="1660" priority="1082" operator="equal">
      <formula>"No report delivered"</formula>
    </cfRule>
    <cfRule type="cellIs" dxfId="1659" priority="1083" operator="equal">
      <formula>"Missing document"</formula>
    </cfRule>
    <cfRule type="cellIs" dxfId="1658" priority="1084" operator="equal">
      <formula>"Check ongoing by LBE"</formula>
    </cfRule>
    <cfRule type="cellIs" dxfId="1657" priority="1085" operator="equal">
      <formula>"To check by LBE"</formula>
    </cfRule>
    <cfRule type="cellIs" dxfId="1656" priority="1086" operator="equal">
      <formula>"Pass"</formula>
    </cfRule>
    <cfRule type="cellIs" dxfId="1655" priority="1087" operator="equal">
      <formula>"NOK"</formula>
    </cfRule>
    <cfRule type="cellIs" dxfId="1654" priority="1088" operator="equal">
      <formula>"CE4"</formula>
    </cfRule>
    <cfRule type="cellIs" dxfId="1653" priority="1089" operator="equal">
      <formula>"??"</formula>
    </cfRule>
    <cfRule type="cellIs" dxfId="1652" priority="1090" operator="equal">
      <formula>"Nok"</formula>
    </cfRule>
    <cfRule type="cellIs" dxfId="1651" priority="1091" operator="equal">
      <formula>"Pass Fam Conc"</formula>
    </cfRule>
  </conditionalFormatting>
  <conditionalFormatting sqref="B6">
    <cfRule type="cellIs" dxfId="1650" priority="1064" operator="equal">
      <formula>"Check ongoing by LBE"</formula>
    </cfRule>
    <cfRule type="cellIs" dxfId="1649" priority="1065" operator="equal">
      <formula>"To check by LBE"</formula>
    </cfRule>
    <cfRule type="cellIs" dxfId="1648" priority="1066" operator="equal">
      <formula>"??"</formula>
    </cfRule>
    <cfRule type="cellIs" dxfId="1647" priority="1067" operator="equal">
      <formula>"Nok"</formula>
    </cfRule>
    <cfRule type="cellIs" dxfId="1646" priority="1068" operator="equal">
      <formula>"Ok"</formula>
    </cfRule>
  </conditionalFormatting>
  <conditionalFormatting sqref="C5:C6">
    <cfRule type="cellIs" dxfId="1645" priority="1030" operator="equal">
      <formula>"NA (No performance report delivered)"</formula>
    </cfRule>
    <cfRule type="cellIs" dxfId="1644" priority="1031" operator="equal">
      <formula>"No report delivered"</formula>
    </cfRule>
    <cfRule type="cellIs" dxfId="1643" priority="1032" operator="equal">
      <formula>"Missing document"</formula>
    </cfRule>
    <cfRule type="cellIs" dxfId="1642" priority="1033" operator="equal">
      <formula>"Check ongoing by LBE"</formula>
    </cfRule>
    <cfRule type="cellIs" dxfId="1641" priority="1034" operator="equal">
      <formula>"To check by LBE"</formula>
    </cfRule>
    <cfRule type="cellIs" dxfId="1640" priority="1035" operator="equal">
      <formula>"OK"</formula>
    </cfRule>
    <cfRule type="cellIs" dxfId="1639" priority="1036" operator="equal">
      <formula>"NOK"</formula>
    </cfRule>
    <cfRule type="cellIs" dxfId="1638" priority="1037" operator="equal">
      <formula>"CE4"</formula>
    </cfRule>
    <cfRule type="cellIs" dxfId="1637" priority="1038" operator="equal">
      <formula>"??"</formula>
    </cfRule>
    <cfRule type="cellIs" dxfId="1636" priority="1039" operator="equal">
      <formula>"Nok"</formula>
    </cfRule>
    <cfRule type="cellIs" dxfId="1635" priority="1040" operator="equal">
      <formula>"Ok Fam Conc"</formula>
    </cfRule>
  </conditionalFormatting>
  <conditionalFormatting sqref="C40:C41 C7:C31 C47 C54 C77:C78 C153:C399 C401:C483 C89:C135 C138:C139 C145:C146 C148">
    <cfRule type="cellIs" dxfId="1634" priority="775" operator="equal">
      <formula>"Check ongoing by LBE"</formula>
    </cfRule>
    <cfRule type="cellIs" dxfId="1633" priority="776" operator="equal">
      <formula>"To check by LBE"</formula>
    </cfRule>
    <cfRule type="cellIs" dxfId="1632" priority="777" operator="equal">
      <formula>"Pass CE4 Decission"</formula>
    </cfRule>
    <cfRule type="cellIs" dxfId="1631" priority="778" operator="equal">
      <formula>"Submitted to CE4 for decision"</formula>
    </cfRule>
    <cfRule type="cellIs" dxfId="1630" priority="779" operator="equal">
      <formula>"??"</formula>
    </cfRule>
    <cfRule type="cellIs" dxfId="1629" priority="780" operator="equal">
      <formula>"Fail - No report delivered"</formula>
    </cfRule>
    <cfRule type="cellIs" dxfId="1628" priority="781" operator="equal">
      <formula>"No Performance report delivered"</formula>
    </cfRule>
    <cfRule type="cellIs" dxfId="1627" priority="782" operator="equal">
      <formula>"Fail - Missing document"</formula>
    </cfRule>
    <cfRule type="cellIs" dxfId="1626" priority="783" operator="equal">
      <formula>"Fail"</formula>
    </cfRule>
    <cfRule type="cellIs" dxfId="1625" priority="784" operator="equal">
      <formula>"Not applicable"</formula>
    </cfRule>
    <cfRule type="cellIs" dxfId="1624" priority="785" operator="equal">
      <formula>"Pass Enec+"</formula>
    </cfRule>
    <cfRule type="cellIs" dxfId="1623" priority="786" operator="equal">
      <formula>"Pass ENEC"</formula>
    </cfRule>
    <cfRule type="cellIs" dxfId="1622" priority="787" operator="equal">
      <formula>"Pass Family oncept"</formula>
    </cfRule>
    <cfRule type="cellIs" dxfId="1621" priority="788" operator="equal">
      <formula>"Pass"</formula>
    </cfRule>
  </conditionalFormatting>
  <conditionalFormatting sqref="C152">
    <cfRule type="cellIs" dxfId="1620" priority="761" operator="equal">
      <formula>"Check ongoing by LBE"</formula>
    </cfRule>
    <cfRule type="cellIs" dxfId="1619" priority="762" operator="equal">
      <formula>"To check by LBE"</formula>
    </cfRule>
    <cfRule type="cellIs" dxfId="1618" priority="763" operator="equal">
      <formula>"Pass CE4 Decission"</formula>
    </cfRule>
    <cfRule type="cellIs" dxfId="1617" priority="764" operator="equal">
      <formula>"Submitted to CE4 for decision"</formula>
    </cfRule>
    <cfRule type="cellIs" dxfId="1616" priority="765" operator="equal">
      <formula>"??"</formula>
    </cfRule>
    <cfRule type="cellIs" dxfId="1615" priority="766" operator="equal">
      <formula>"Fail - No report delivered"</formula>
    </cfRule>
    <cfRule type="cellIs" dxfId="1614" priority="767" operator="equal">
      <formula>"No Performance report delivered"</formula>
    </cfRule>
    <cfRule type="cellIs" dxfId="1613" priority="768" operator="equal">
      <formula>"Fail - Missing document"</formula>
    </cfRule>
    <cfRule type="cellIs" dxfId="1612" priority="769" operator="equal">
      <formula>"Fail"</formula>
    </cfRule>
    <cfRule type="cellIs" dxfId="1611" priority="770" operator="equal">
      <formula>"Not applicable"</formula>
    </cfRule>
    <cfRule type="cellIs" dxfId="1610" priority="771" operator="equal">
      <formula>"Pass Enec+"</formula>
    </cfRule>
    <cfRule type="cellIs" dxfId="1609" priority="772" operator="equal">
      <formula>"Pass ENEC"</formula>
    </cfRule>
    <cfRule type="cellIs" dxfId="1608" priority="773" operator="equal">
      <formula>"Pass Family oncept"</formula>
    </cfRule>
    <cfRule type="cellIs" dxfId="1607" priority="774" operator="equal">
      <formula>"Pass"</formula>
    </cfRule>
  </conditionalFormatting>
  <conditionalFormatting sqref="C143:C144">
    <cfRule type="cellIs" dxfId="1606" priority="747" operator="equal">
      <formula>"Check ongoing by LBE"</formula>
    </cfRule>
    <cfRule type="cellIs" dxfId="1605" priority="748" operator="equal">
      <formula>"To check by LBE"</formula>
    </cfRule>
    <cfRule type="cellIs" dxfId="1604" priority="749" operator="equal">
      <formula>"Pass CE4 Decission"</formula>
    </cfRule>
    <cfRule type="cellIs" dxfId="1603" priority="750" operator="equal">
      <formula>"Submitted to CE4 for decision"</formula>
    </cfRule>
    <cfRule type="cellIs" dxfId="1602" priority="751" operator="equal">
      <formula>"??"</formula>
    </cfRule>
    <cfRule type="cellIs" dxfId="1601" priority="752" operator="equal">
      <formula>"Fail - No report delivered"</formula>
    </cfRule>
    <cfRule type="cellIs" dxfId="1600" priority="753" operator="equal">
      <formula>"No Performance report delivered"</formula>
    </cfRule>
    <cfRule type="cellIs" dxfId="1599" priority="754" operator="equal">
      <formula>"Fail - Missing document"</formula>
    </cfRule>
    <cfRule type="cellIs" dxfId="1598" priority="755" operator="equal">
      <formula>"Fail"</formula>
    </cfRule>
    <cfRule type="cellIs" dxfId="1597" priority="756" operator="equal">
      <formula>"Not applicable"</formula>
    </cfRule>
    <cfRule type="cellIs" dxfId="1596" priority="757" operator="equal">
      <formula>"Pass Enec+"</formula>
    </cfRule>
    <cfRule type="cellIs" dxfId="1595" priority="758" operator="equal">
      <formula>"Pass ENEC"</formula>
    </cfRule>
    <cfRule type="cellIs" dxfId="1594" priority="759" operator="equal">
      <formula>"Pass Family oncept"</formula>
    </cfRule>
    <cfRule type="cellIs" dxfId="1593" priority="760" operator="equal">
      <formula>"Pass"</formula>
    </cfRule>
  </conditionalFormatting>
  <conditionalFormatting sqref="C151">
    <cfRule type="cellIs" dxfId="1592" priority="736" operator="equal">
      <formula>"NA (No performance report delivered)"</formula>
    </cfRule>
    <cfRule type="cellIs" dxfId="1591" priority="737" operator="equal">
      <formula>"No report delivered"</formula>
    </cfRule>
    <cfRule type="cellIs" dxfId="1590" priority="738" operator="equal">
      <formula>"Missing document"</formula>
    </cfRule>
    <cfRule type="cellIs" dxfId="1589" priority="739" operator="equal">
      <formula>"Check ongoing by LBE"</formula>
    </cfRule>
    <cfRule type="cellIs" dxfId="1588" priority="740" operator="equal">
      <formula>"To check by LBE"</formula>
    </cfRule>
    <cfRule type="cellIs" dxfId="1587" priority="741" operator="equal">
      <formula>"OK"</formula>
    </cfRule>
    <cfRule type="cellIs" dxfId="1586" priority="742" operator="equal">
      <formula>"NOK"</formula>
    </cfRule>
    <cfRule type="cellIs" dxfId="1585" priority="743" operator="equal">
      <formula>"CE4"</formula>
    </cfRule>
    <cfRule type="cellIs" dxfId="1584" priority="744" operator="equal">
      <formula>"??"</formula>
    </cfRule>
    <cfRule type="cellIs" dxfId="1583" priority="745" operator="equal">
      <formula>"Nok"</formula>
    </cfRule>
    <cfRule type="cellIs" dxfId="1582" priority="746" operator="equal">
      <formula>"Ok Fam Conc"</formula>
    </cfRule>
  </conditionalFormatting>
  <conditionalFormatting sqref="D151">
    <cfRule type="cellIs" dxfId="1581" priority="724" operator="equal">
      <formula>"CE4 Ok"</formula>
    </cfRule>
    <cfRule type="cellIs" dxfId="1580" priority="725" operator="equal">
      <formula>"NA (No performance report delivered)"</formula>
    </cfRule>
    <cfRule type="cellIs" dxfId="1579" priority="726" operator="equal">
      <formula>"No report delivered"</formula>
    </cfRule>
    <cfRule type="cellIs" dxfId="1578" priority="727" operator="equal">
      <formula>"Missing document"</formula>
    </cfRule>
    <cfRule type="cellIs" dxfId="1577" priority="728" operator="equal">
      <formula>"Check ongoing by LBE"</formula>
    </cfRule>
    <cfRule type="cellIs" dxfId="1576" priority="729" operator="equal">
      <formula>"To check by LBE"</formula>
    </cfRule>
    <cfRule type="cellIs" dxfId="1575" priority="730" operator="equal">
      <formula>"Pass"</formula>
    </cfRule>
    <cfRule type="cellIs" dxfId="1574" priority="731" operator="equal">
      <formula>"NOK"</formula>
    </cfRule>
    <cfRule type="cellIs" dxfId="1573" priority="732" operator="equal">
      <formula>"CE4"</formula>
    </cfRule>
    <cfRule type="cellIs" dxfId="1572" priority="733" operator="equal">
      <formula>"??"</formula>
    </cfRule>
    <cfRule type="cellIs" dxfId="1571" priority="734" operator="equal">
      <formula>"Nok"</formula>
    </cfRule>
    <cfRule type="cellIs" dxfId="1570" priority="735" operator="equal">
      <formula>"Pass Fam Conc"</formula>
    </cfRule>
  </conditionalFormatting>
  <conditionalFormatting sqref="C149:C150">
    <cfRule type="cellIs" dxfId="1569" priority="713" operator="equal">
      <formula>"NA (No performance report delivered)"</formula>
    </cfRule>
    <cfRule type="cellIs" dxfId="1568" priority="714" operator="equal">
      <formula>"No report delivered"</formula>
    </cfRule>
    <cfRule type="cellIs" dxfId="1567" priority="715" operator="equal">
      <formula>"Missing document"</formula>
    </cfRule>
    <cfRule type="cellIs" dxfId="1566" priority="716" operator="equal">
      <formula>"Check ongoing by LBE"</formula>
    </cfRule>
    <cfRule type="cellIs" dxfId="1565" priority="717" operator="equal">
      <formula>"To check by LBE"</formula>
    </cfRule>
    <cfRule type="cellIs" dxfId="1564" priority="718" operator="equal">
      <formula>"OK"</formula>
    </cfRule>
    <cfRule type="cellIs" dxfId="1563" priority="719" operator="equal">
      <formula>"NOK"</formula>
    </cfRule>
    <cfRule type="cellIs" dxfId="1562" priority="720" operator="equal">
      <formula>"CE4"</formula>
    </cfRule>
    <cfRule type="cellIs" dxfId="1561" priority="721" operator="equal">
      <formula>"??"</formula>
    </cfRule>
    <cfRule type="cellIs" dxfId="1560" priority="722" operator="equal">
      <formula>"Nok"</formula>
    </cfRule>
    <cfRule type="cellIs" dxfId="1559" priority="723" operator="equal">
      <formula>"Ok Fam Conc"</formula>
    </cfRule>
  </conditionalFormatting>
  <conditionalFormatting sqref="D149:D150">
    <cfRule type="cellIs" dxfId="1558" priority="701" operator="equal">
      <formula>"CE4 Ok"</formula>
    </cfRule>
    <cfRule type="cellIs" dxfId="1557" priority="702" operator="equal">
      <formula>"NA (No performance report delivered)"</formula>
    </cfRule>
    <cfRule type="cellIs" dxfId="1556" priority="703" operator="equal">
      <formula>"No report delivered"</formula>
    </cfRule>
    <cfRule type="cellIs" dxfId="1555" priority="704" operator="equal">
      <formula>"Missing document"</formula>
    </cfRule>
    <cfRule type="cellIs" dxfId="1554" priority="705" operator="equal">
      <formula>"Check ongoing by LBE"</formula>
    </cfRule>
    <cfRule type="cellIs" dxfId="1553" priority="706" operator="equal">
      <formula>"To check by LBE"</formula>
    </cfRule>
    <cfRule type="cellIs" dxfId="1552" priority="707" operator="equal">
      <formula>"Pass"</formula>
    </cfRule>
    <cfRule type="cellIs" dxfId="1551" priority="708" operator="equal">
      <formula>"NOK"</formula>
    </cfRule>
    <cfRule type="cellIs" dxfId="1550" priority="709" operator="equal">
      <formula>"CE4"</formula>
    </cfRule>
    <cfRule type="cellIs" dxfId="1549" priority="710" operator="equal">
      <formula>"??"</formula>
    </cfRule>
    <cfRule type="cellIs" dxfId="1548" priority="711" operator="equal">
      <formula>"Nok"</formula>
    </cfRule>
    <cfRule type="cellIs" dxfId="1547" priority="712" operator="equal">
      <formula>"Pass Fam Conc"</formula>
    </cfRule>
  </conditionalFormatting>
  <conditionalFormatting sqref="C66">
    <cfRule type="cellIs" dxfId="1546" priority="673" operator="equal">
      <formula>"Check ongoing by LBE"</formula>
    </cfRule>
    <cfRule type="cellIs" dxfId="1545" priority="674" operator="equal">
      <formula>"To check by LBE"</formula>
    </cfRule>
    <cfRule type="cellIs" dxfId="1544" priority="675" operator="equal">
      <formula>"Pass CE4 Decission"</formula>
    </cfRule>
    <cfRule type="cellIs" dxfId="1543" priority="676" operator="equal">
      <formula>"Submitted to CE4 for decision"</formula>
    </cfRule>
    <cfRule type="cellIs" dxfId="1542" priority="677" operator="equal">
      <formula>"??"</formula>
    </cfRule>
    <cfRule type="cellIs" dxfId="1541" priority="678" operator="equal">
      <formula>"Fail - No report delivered"</formula>
    </cfRule>
    <cfRule type="cellIs" dxfId="1540" priority="679" operator="equal">
      <formula>"No Performance report delivered"</formula>
    </cfRule>
    <cfRule type="cellIs" dxfId="1539" priority="680" operator="equal">
      <formula>"Fail - Missing document"</formula>
    </cfRule>
    <cfRule type="cellIs" dxfId="1538" priority="681" operator="equal">
      <formula>"Fail"</formula>
    </cfRule>
    <cfRule type="cellIs" dxfId="1537" priority="682" operator="equal">
      <formula>"Not applicable"</formula>
    </cfRule>
    <cfRule type="cellIs" dxfId="1536" priority="683" operator="equal">
      <formula>"Pass Enec+"</formula>
    </cfRule>
    <cfRule type="cellIs" dxfId="1535" priority="684" operator="equal">
      <formula>"Pass ENEC"</formula>
    </cfRule>
    <cfRule type="cellIs" dxfId="1534" priority="685" operator="equal">
      <formula>"Pass Family oncept"</formula>
    </cfRule>
    <cfRule type="cellIs" dxfId="1533" priority="686" operator="equal">
      <formula>"Pass"</formula>
    </cfRule>
  </conditionalFormatting>
  <conditionalFormatting sqref="C32">
    <cfRule type="cellIs" dxfId="1532" priority="617" operator="equal">
      <formula>"Check ongoing by LBE"</formula>
    </cfRule>
    <cfRule type="cellIs" dxfId="1531" priority="618" operator="equal">
      <formula>"To check by LBE"</formula>
    </cfRule>
    <cfRule type="cellIs" dxfId="1530" priority="619" operator="equal">
      <formula>"Pass CE4 Decission"</formula>
    </cfRule>
    <cfRule type="cellIs" dxfId="1529" priority="620" operator="equal">
      <formula>"Submitted to CE4 for decision"</formula>
    </cfRule>
    <cfRule type="cellIs" dxfId="1528" priority="621" operator="equal">
      <formula>"??"</formula>
    </cfRule>
    <cfRule type="cellIs" dxfId="1527" priority="622" operator="equal">
      <formula>"Fail - No report delivered"</formula>
    </cfRule>
    <cfRule type="cellIs" dxfId="1526" priority="623" operator="equal">
      <formula>"No Performance report delivered"</formula>
    </cfRule>
    <cfRule type="cellIs" dxfId="1525" priority="624" operator="equal">
      <formula>"Fail - Missing document"</formula>
    </cfRule>
    <cfRule type="cellIs" dxfId="1524" priority="625" operator="equal">
      <formula>"Fail"</formula>
    </cfRule>
    <cfRule type="cellIs" dxfId="1523" priority="626" operator="equal">
      <formula>"Not applicable"</formula>
    </cfRule>
    <cfRule type="cellIs" dxfId="1522" priority="627" operator="equal">
      <formula>"Pass Enec+"</formula>
    </cfRule>
    <cfRule type="cellIs" dxfId="1521" priority="628" operator="equal">
      <formula>"Pass ENEC"</formula>
    </cfRule>
    <cfRule type="cellIs" dxfId="1520" priority="629" operator="equal">
      <formula>"Pass Family oncept"</formula>
    </cfRule>
    <cfRule type="cellIs" dxfId="1519" priority="630" operator="equal">
      <formula>"Pass"</formula>
    </cfRule>
  </conditionalFormatting>
  <conditionalFormatting sqref="C39">
    <cfRule type="cellIs" dxfId="1518" priority="589" operator="equal">
      <formula>"Check ongoing by LBE"</formula>
    </cfRule>
    <cfRule type="cellIs" dxfId="1517" priority="590" operator="equal">
      <formula>"To check by LBE"</formula>
    </cfRule>
    <cfRule type="cellIs" dxfId="1516" priority="591" operator="equal">
      <formula>"Pass CE4 Decission"</formula>
    </cfRule>
    <cfRule type="cellIs" dxfId="1515" priority="592" operator="equal">
      <formula>"Submitted to CE4 for decision"</formula>
    </cfRule>
    <cfRule type="cellIs" dxfId="1514" priority="593" operator="equal">
      <formula>"??"</formula>
    </cfRule>
    <cfRule type="cellIs" dxfId="1513" priority="594" operator="equal">
      <formula>"Fail - No report delivered"</formula>
    </cfRule>
    <cfRule type="cellIs" dxfId="1512" priority="595" operator="equal">
      <formula>"No Performance report delivered"</formula>
    </cfRule>
    <cfRule type="cellIs" dxfId="1511" priority="596" operator="equal">
      <formula>"Fail - Missing document"</formula>
    </cfRule>
    <cfRule type="cellIs" dxfId="1510" priority="597" operator="equal">
      <formula>"Fail"</formula>
    </cfRule>
    <cfRule type="cellIs" dxfId="1509" priority="598" operator="equal">
      <formula>"Not applicable"</formula>
    </cfRule>
    <cfRule type="cellIs" dxfId="1508" priority="599" operator="equal">
      <formula>"Pass Enec+"</formula>
    </cfRule>
    <cfRule type="cellIs" dxfId="1507" priority="600" operator="equal">
      <formula>"Pass ENEC"</formula>
    </cfRule>
    <cfRule type="cellIs" dxfId="1506" priority="601" operator="equal">
      <formula>"Pass Family oncept"</formula>
    </cfRule>
    <cfRule type="cellIs" dxfId="1505" priority="602" operator="equal">
      <formula>"Pass"</formula>
    </cfRule>
  </conditionalFormatting>
  <conditionalFormatting sqref="C42">
    <cfRule type="cellIs" dxfId="1504" priority="575" operator="equal">
      <formula>"Check ongoing by LBE"</formula>
    </cfRule>
    <cfRule type="cellIs" dxfId="1503" priority="576" operator="equal">
      <formula>"To check by LBE"</formula>
    </cfRule>
    <cfRule type="cellIs" dxfId="1502" priority="577" operator="equal">
      <formula>"Pass CE4 Decission"</formula>
    </cfRule>
    <cfRule type="cellIs" dxfId="1501" priority="578" operator="equal">
      <formula>"Submitted to CE4 for decision"</formula>
    </cfRule>
    <cfRule type="cellIs" dxfId="1500" priority="579" operator="equal">
      <formula>"??"</formula>
    </cfRule>
    <cfRule type="cellIs" dxfId="1499" priority="580" operator="equal">
      <formula>"Fail - No report delivered"</formula>
    </cfRule>
    <cfRule type="cellIs" dxfId="1498" priority="581" operator="equal">
      <formula>"No Performance report delivered"</formula>
    </cfRule>
    <cfRule type="cellIs" dxfId="1497" priority="582" operator="equal">
      <formula>"Fail - Missing document"</formula>
    </cfRule>
    <cfRule type="cellIs" dxfId="1496" priority="583" operator="equal">
      <formula>"Fail"</formula>
    </cfRule>
    <cfRule type="cellIs" dxfId="1495" priority="584" operator="equal">
      <formula>"Not applicable"</formula>
    </cfRule>
    <cfRule type="cellIs" dxfId="1494" priority="585" operator="equal">
      <formula>"Pass Enec+"</formula>
    </cfRule>
    <cfRule type="cellIs" dxfId="1493" priority="586" operator="equal">
      <formula>"Pass ENEC"</formula>
    </cfRule>
    <cfRule type="cellIs" dxfId="1492" priority="587" operator="equal">
      <formula>"Pass Family oncept"</formula>
    </cfRule>
    <cfRule type="cellIs" dxfId="1491" priority="588" operator="equal">
      <formula>"Pass"</formula>
    </cfRule>
  </conditionalFormatting>
  <conditionalFormatting sqref="C33:C34">
    <cfRule type="cellIs" dxfId="1490" priority="519" operator="equal">
      <formula>"Check ongoing by LBE"</formula>
    </cfRule>
    <cfRule type="cellIs" dxfId="1489" priority="520" operator="equal">
      <formula>"To check by LBE"</formula>
    </cfRule>
    <cfRule type="cellIs" dxfId="1488" priority="521" operator="equal">
      <formula>"Pass CE4 Decission"</formula>
    </cfRule>
    <cfRule type="cellIs" dxfId="1487" priority="522" operator="equal">
      <formula>"Submitted to CE4 for decision"</formula>
    </cfRule>
    <cfRule type="cellIs" dxfId="1486" priority="523" operator="equal">
      <formula>"??"</formula>
    </cfRule>
    <cfRule type="cellIs" dxfId="1485" priority="524" operator="equal">
      <formula>"Fail - No report delivered"</formula>
    </cfRule>
    <cfRule type="cellIs" dxfId="1484" priority="525" operator="equal">
      <formula>"No Performance report delivered"</formula>
    </cfRule>
    <cfRule type="cellIs" dxfId="1483" priority="526" operator="equal">
      <formula>"Fail - Missing document"</formula>
    </cfRule>
    <cfRule type="cellIs" dxfId="1482" priority="527" operator="equal">
      <formula>"Fail"</formula>
    </cfRule>
    <cfRule type="cellIs" dxfId="1481" priority="528" operator="equal">
      <formula>"Not applicable"</formula>
    </cfRule>
    <cfRule type="cellIs" dxfId="1480" priority="529" operator="equal">
      <formula>"Pass Enec+"</formula>
    </cfRule>
    <cfRule type="cellIs" dxfId="1479" priority="530" operator="equal">
      <formula>"Pass ENEC"</formula>
    </cfRule>
    <cfRule type="cellIs" dxfId="1478" priority="531" operator="equal">
      <formula>"Pass Family oncept"</formula>
    </cfRule>
    <cfRule type="cellIs" dxfId="1477" priority="532" operator="equal">
      <formula>"Pass"</formula>
    </cfRule>
  </conditionalFormatting>
  <conditionalFormatting sqref="C52">
    <cfRule type="cellIs" dxfId="1476" priority="505" operator="equal">
      <formula>"Check ongoing by LBE"</formula>
    </cfRule>
    <cfRule type="cellIs" dxfId="1475" priority="506" operator="equal">
      <formula>"To check by LBE"</formula>
    </cfRule>
    <cfRule type="cellIs" dxfId="1474" priority="507" operator="equal">
      <formula>"Pass CE4 Decission"</formula>
    </cfRule>
    <cfRule type="cellIs" dxfId="1473" priority="508" operator="equal">
      <formula>"Submitted to CE4 for decision"</formula>
    </cfRule>
    <cfRule type="cellIs" dxfId="1472" priority="509" operator="equal">
      <formula>"??"</formula>
    </cfRule>
    <cfRule type="cellIs" dxfId="1471" priority="510" operator="equal">
      <formula>"Fail - No report delivered"</formula>
    </cfRule>
    <cfRule type="cellIs" dxfId="1470" priority="511" operator="equal">
      <formula>"No Performance report delivered"</formula>
    </cfRule>
    <cfRule type="cellIs" dxfId="1469" priority="512" operator="equal">
      <formula>"Fail - Missing document"</formula>
    </cfRule>
    <cfRule type="cellIs" dxfId="1468" priority="513" operator="equal">
      <formula>"Fail"</formula>
    </cfRule>
    <cfRule type="cellIs" dxfId="1467" priority="514" operator="equal">
      <formula>"Not applicable"</formula>
    </cfRule>
    <cfRule type="cellIs" dxfId="1466" priority="515" operator="equal">
      <formula>"Pass Enec+"</formula>
    </cfRule>
    <cfRule type="cellIs" dxfId="1465" priority="516" operator="equal">
      <formula>"Pass ENEC"</formula>
    </cfRule>
    <cfRule type="cellIs" dxfId="1464" priority="517" operator="equal">
      <formula>"Pass Family oncept"</formula>
    </cfRule>
    <cfRule type="cellIs" dxfId="1463" priority="518" operator="equal">
      <formula>"Pass"</formula>
    </cfRule>
  </conditionalFormatting>
  <conditionalFormatting sqref="C59">
    <cfRule type="cellIs" dxfId="1462" priority="491" operator="equal">
      <formula>"Check ongoing by LBE"</formula>
    </cfRule>
    <cfRule type="cellIs" dxfId="1461" priority="492" operator="equal">
      <formula>"To check by LBE"</formula>
    </cfRule>
    <cfRule type="cellIs" dxfId="1460" priority="493" operator="equal">
      <formula>"Pass CE4 Decission"</formula>
    </cfRule>
    <cfRule type="cellIs" dxfId="1459" priority="494" operator="equal">
      <formula>"Submitted to CE4 for decision"</formula>
    </cfRule>
    <cfRule type="cellIs" dxfId="1458" priority="495" operator="equal">
      <formula>"??"</formula>
    </cfRule>
    <cfRule type="cellIs" dxfId="1457" priority="496" operator="equal">
      <formula>"Fail - No report delivered"</formula>
    </cfRule>
    <cfRule type="cellIs" dxfId="1456" priority="497" operator="equal">
      <formula>"No Performance report delivered"</formula>
    </cfRule>
    <cfRule type="cellIs" dxfId="1455" priority="498" operator="equal">
      <formula>"Fail - Missing document"</formula>
    </cfRule>
    <cfRule type="cellIs" dxfId="1454" priority="499" operator="equal">
      <formula>"Fail"</formula>
    </cfRule>
    <cfRule type="cellIs" dxfId="1453" priority="500" operator="equal">
      <formula>"Not applicable"</formula>
    </cfRule>
    <cfRule type="cellIs" dxfId="1452" priority="501" operator="equal">
      <formula>"Pass Enec+"</formula>
    </cfRule>
    <cfRule type="cellIs" dxfId="1451" priority="502" operator="equal">
      <formula>"Pass ENEC"</formula>
    </cfRule>
    <cfRule type="cellIs" dxfId="1450" priority="503" operator="equal">
      <formula>"Pass Family oncept"</formula>
    </cfRule>
    <cfRule type="cellIs" dxfId="1449" priority="504" operator="equal">
      <formula>"Pass"</formula>
    </cfRule>
  </conditionalFormatting>
  <conditionalFormatting sqref="C64">
    <cfRule type="cellIs" dxfId="1448" priority="477" operator="equal">
      <formula>"Check ongoing by LBE"</formula>
    </cfRule>
    <cfRule type="cellIs" dxfId="1447" priority="478" operator="equal">
      <formula>"To check by LBE"</formula>
    </cfRule>
    <cfRule type="cellIs" dxfId="1446" priority="479" operator="equal">
      <formula>"Pass CE4 Decission"</formula>
    </cfRule>
    <cfRule type="cellIs" dxfId="1445" priority="480" operator="equal">
      <formula>"Submitted to CE4 for decision"</formula>
    </cfRule>
    <cfRule type="cellIs" dxfId="1444" priority="481" operator="equal">
      <formula>"??"</formula>
    </cfRule>
    <cfRule type="cellIs" dxfId="1443" priority="482" operator="equal">
      <formula>"Fail - No report delivered"</formula>
    </cfRule>
    <cfRule type="cellIs" dxfId="1442" priority="483" operator="equal">
      <formula>"No Performance report delivered"</formula>
    </cfRule>
    <cfRule type="cellIs" dxfId="1441" priority="484" operator="equal">
      <formula>"Fail - Missing document"</formula>
    </cfRule>
    <cfRule type="cellIs" dxfId="1440" priority="485" operator="equal">
      <formula>"Fail"</formula>
    </cfRule>
    <cfRule type="cellIs" dxfId="1439" priority="486" operator="equal">
      <formula>"Not applicable"</formula>
    </cfRule>
    <cfRule type="cellIs" dxfId="1438" priority="487" operator="equal">
      <formula>"Pass Enec+"</formula>
    </cfRule>
    <cfRule type="cellIs" dxfId="1437" priority="488" operator="equal">
      <formula>"Pass ENEC"</formula>
    </cfRule>
    <cfRule type="cellIs" dxfId="1436" priority="489" operator="equal">
      <formula>"Pass Family oncept"</formula>
    </cfRule>
    <cfRule type="cellIs" dxfId="1435" priority="490" operator="equal">
      <formula>"Pass"</formula>
    </cfRule>
  </conditionalFormatting>
  <conditionalFormatting sqref="C65">
    <cfRule type="cellIs" dxfId="1434" priority="421" operator="equal">
      <formula>"Check ongoing by LBE"</formula>
    </cfRule>
    <cfRule type="cellIs" dxfId="1433" priority="422" operator="equal">
      <formula>"To check by LBE"</formula>
    </cfRule>
    <cfRule type="cellIs" dxfId="1432" priority="423" operator="equal">
      <formula>"Pass CE4 Decission"</formula>
    </cfRule>
    <cfRule type="cellIs" dxfId="1431" priority="424" operator="equal">
      <formula>"Submitted to CE4 for decision"</formula>
    </cfRule>
    <cfRule type="cellIs" dxfId="1430" priority="425" operator="equal">
      <formula>"??"</formula>
    </cfRule>
    <cfRule type="cellIs" dxfId="1429" priority="426" operator="equal">
      <formula>"Fail - No report delivered"</formula>
    </cfRule>
    <cfRule type="cellIs" dxfId="1428" priority="427" operator="equal">
      <formula>"No Performance report delivered"</formula>
    </cfRule>
    <cfRule type="cellIs" dxfId="1427" priority="428" operator="equal">
      <formula>"Fail - Missing document"</formula>
    </cfRule>
    <cfRule type="cellIs" dxfId="1426" priority="429" operator="equal">
      <formula>"Fail"</formula>
    </cfRule>
    <cfRule type="cellIs" dxfId="1425" priority="430" operator="equal">
      <formula>"Not applicable"</formula>
    </cfRule>
    <cfRule type="cellIs" dxfId="1424" priority="431" operator="equal">
      <formula>"Pass Enec+"</formula>
    </cfRule>
    <cfRule type="cellIs" dxfId="1423" priority="432" operator="equal">
      <formula>"Pass ENEC"</formula>
    </cfRule>
    <cfRule type="cellIs" dxfId="1422" priority="433" operator="equal">
      <formula>"Pass Family oncept"</formula>
    </cfRule>
    <cfRule type="cellIs" dxfId="1421" priority="434" operator="equal">
      <formula>"Pass"</formula>
    </cfRule>
  </conditionalFormatting>
  <conditionalFormatting sqref="C53">
    <cfRule type="cellIs" dxfId="1420" priority="435" operator="equal">
      <formula>"Check ongoing by LBE"</formula>
    </cfRule>
    <cfRule type="cellIs" dxfId="1419" priority="436" operator="equal">
      <formula>"To check by LBE"</formula>
    </cfRule>
    <cfRule type="cellIs" dxfId="1418" priority="437" operator="equal">
      <formula>"Pass CE4 Decission"</formula>
    </cfRule>
    <cfRule type="cellIs" dxfId="1417" priority="438" operator="equal">
      <formula>"Submitted to CE4 for decision"</formula>
    </cfRule>
    <cfRule type="cellIs" dxfId="1416" priority="439" operator="equal">
      <formula>"??"</formula>
    </cfRule>
    <cfRule type="cellIs" dxfId="1415" priority="440" operator="equal">
      <formula>"Fail - No report delivered"</formula>
    </cfRule>
    <cfRule type="cellIs" dxfId="1414" priority="441" operator="equal">
      <formula>"No Performance report delivered"</formula>
    </cfRule>
    <cfRule type="cellIs" dxfId="1413" priority="442" operator="equal">
      <formula>"Fail - Missing document"</formula>
    </cfRule>
    <cfRule type="cellIs" dxfId="1412" priority="443" operator="equal">
      <formula>"Fail"</formula>
    </cfRule>
    <cfRule type="cellIs" dxfId="1411" priority="444" operator="equal">
      <formula>"Not applicable"</formula>
    </cfRule>
    <cfRule type="cellIs" dxfId="1410" priority="445" operator="equal">
      <formula>"Pass Enec+"</formula>
    </cfRule>
    <cfRule type="cellIs" dxfId="1409" priority="446" operator="equal">
      <formula>"Pass ENEC"</formula>
    </cfRule>
    <cfRule type="cellIs" dxfId="1408" priority="447" operator="equal">
      <formula>"Pass Family oncept"</formula>
    </cfRule>
    <cfRule type="cellIs" dxfId="1407" priority="448" operator="equal">
      <formula>"Pass"</formula>
    </cfRule>
  </conditionalFormatting>
  <conditionalFormatting sqref="C88">
    <cfRule type="cellIs" dxfId="1406" priority="407" operator="equal">
      <formula>"Check ongoing by LBE"</formula>
    </cfRule>
    <cfRule type="cellIs" dxfId="1405" priority="408" operator="equal">
      <formula>"To check by LBE"</formula>
    </cfRule>
    <cfRule type="cellIs" dxfId="1404" priority="409" operator="equal">
      <formula>"Pass CE4 Decission"</formula>
    </cfRule>
    <cfRule type="cellIs" dxfId="1403" priority="410" operator="equal">
      <formula>"Submitted to CE4 for decision"</formula>
    </cfRule>
    <cfRule type="cellIs" dxfId="1402" priority="411" operator="equal">
      <formula>"??"</formula>
    </cfRule>
    <cfRule type="cellIs" dxfId="1401" priority="412" operator="equal">
      <formula>"Fail - No report delivered"</formula>
    </cfRule>
    <cfRule type="cellIs" dxfId="1400" priority="413" operator="equal">
      <formula>"No Performance report delivered"</formula>
    </cfRule>
    <cfRule type="cellIs" dxfId="1399" priority="414" operator="equal">
      <formula>"Fail - Missing document"</formula>
    </cfRule>
    <cfRule type="cellIs" dxfId="1398" priority="415" operator="equal">
      <formula>"Fail"</formula>
    </cfRule>
    <cfRule type="cellIs" dxfId="1397" priority="416" operator="equal">
      <formula>"Not applicable"</formula>
    </cfRule>
    <cfRule type="cellIs" dxfId="1396" priority="417" operator="equal">
      <formula>"Pass Enec+"</formula>
    </cfRule>
    <cfRule type="cellIs" dxfId="1395" priority="418" operator="equal">
      <formula>"Pass ENEC"</formula>
    </cfRule>
    <cfRule type="cellIs" dxfId="1394" priority="419" operator="equal">
      <formula>"Pass Family oncept"</formula>
    </cfRule>
    <cfRule type="cellIs" dxfId="1393" priority="420" operator="equal">
      <formula>"Pass"</formula>
    </cfRule>
  </conditionalFormatting>
  <conditionalFormatting sqref="C43:C44">
    <cfRule type="cellIs" dxfId="1392" priority="393" operator="equal">
      <formula>"Check ongoing by LBE"</formula>
    </cfRule>
    <cfRule type="cellIs" dxfId="1391" priority="394" operator="equal">
      <formula>"To check by LBE"</formula>
    </cfRule>
    <cfRule type="cellIs" dxfId="1390" priority="395" operator="equal">
      <formula>"Pass CE4 Decission"</formula>
    </cfRule>
    <cfRule type="cellIs" dxfId="1389" priority="396" operator="equal">
      <formula>"Submitted to CE4 for decision"</formula>
    </cfRule>
    <cfRule type="cellIs" dxfId="1388" priority="397" operator="equal">
      <formula>"??"</formula>
    </cfRule>
    <cfRule type="cellIs" dxfId="1387" priority="398" operator="equal">
      <formula>"Fail - No report delivered"</formula>
    </cfRule>
    <cfRule type="cellIs" dxfId="1386" priority="399" operator="equal">
      <formula>"No Performance report delivered"</formula>
    </cfRule>
    <cfRule type="cellIs" dxfId="1385" priority="400" operator="equal">
      <formula>"Fail - Missing document"</formula>
    </cfRule>
    <cfRule type="cellIs" dxfId="1384" priority="401" operator="equal">
      <formula>"Fail"</formula>
    </cfRule>
    <cfRule type="cellIs" dxfId="1383" priority="402" operator="equal">
      <formula>"Not applicable"</formula>
    </cfRule>
    <cfRule type="cellIs" dxfId="1382" priority="403" operator="equal">
      <formula>"Pass Enec+"</formula>
    </cfRule>
    <cfRule type="cellIs" dxfId="1381" priority="404" operator="equal">
      <formula>"Pass ENEC"</formula>
    </cfRule>
    <cfRule type="cellIs" dxfId="1380" priority="405" operator="equal">
      <formula>"Pass Family oncept"</formula>
    </cfRule>
    <cfRule type="cellIs" dxfId="1379" priority="406" operator="equal">
      <formula>"Pass"</formula>
    </cfRule>
  </conditionalFormatting>
  <conditionalFormatting sqref="C45">
    <cfRule type="cellIs" dxfId="1378" priority="379" operator="equal">
      <formula>"Check ongoing by LBE"</formula>
    </cfRule>
    <cfRule type="cellIs" dxfId="1377" priority="380" operator="equal">
      <formula>"To check by LBE"</formula>
    </cfRule>
    <cfRule type="cellIs" dxfId="1376" priority="381" operator="equal">
      <formula>"Pass CE4 Decission"</formula>
    </cfRule>
    <cfRule type="cellIs" dxfId="1375" priority="382" operator="equal">
      <formula>"Submitted to CE4 for decision"</formula>
    </cfRule>
    <cfRule type="cellIs" dxfId="1374" priority="383" operator="equal">
      <formula>"??"</formula>
    </cfRule>
    <cfRule type="cellIs" dxfId="1373" priority="384" operator="equal">
      <formula>"Fail - No report delivered"</formula>
    </cfRule>
    <cfRule type="cellIs" dxfId="1372" priority="385" operator="equal">
      <formula>"No Performance report delivered"</formula>
    </cfRule>
    <cfRule type="cellIs" dxfId="1371" priority="386" operator="equal">
      <formula>"Fail - Missing document"</formula>
    </cfRule>
    <cfRule type="cellIs" dxfId="1370" priority="387" operator="equal">
      <formula>"Fail"</formula>
    </cfRule>
    <cfRule type="cellIs" dxfId="1369" priority="388" operator="equal">
      <formula>"Not applicable"</formula>
    </cfRule>
    <cfRule type="cellIs" dxfId="1368" priority="389" operator="equal">
      <formula>"Pass Enec+"</formula>
    </cfRule>
    <cfRule type="cellIs" dxfId="1367" priority="390" operator="equal">
      <formula>"Pass ENEC"</formula>
    </cfRule>
    <cfRule type="cellIs" dxfId="1366" priority="391" operator="equal">
      <formula>"Pass Family oncept"</formula>
    </cfRule>
    <cfRule type="cellIs" dxfId="1365" priority="392" operator="equal">
      <formula>"Pass"</formula>
    </cfRule>
  </conditionalFormatting>
  <conditionalFormatting sqref="C46">
    <cfRule type="cellIs" dxfId="1364" priority="365" operator="equal">
      <formula>"Check ongoing by LBE"</formula>
    </cfRule>
    <cfRule type="cellIs" dxfId="1363" priority="366" operator="equal">
      <formula>"To check by LBE"</formula>
    </cfRule>
    <cfRule type="cellIs" dxfId="1362" priority="367" operator="equal">
      <formula>"Pass CE4 Decission"</formula>
    </cfRule>
    <cfRule type="cellIs" dxfId="1361" priority="368" operator="equal">
      <formula>"Submitted to CE4 for decision"</formula>
    </cfRule>
    <cfRule type="cellIs" dxfId="1360" priority="369" operator="equal">
      <formula>"??"</formula>
    </cfRule>
    <cfRule type="cellIs" dxfId="1359" priority="370" operator="equal">
      <formula>"Fail - No report delivered"</formula>
    </cfRule>
    <cfRule type="cellIs" dxfId="1358" priority="371" operator="equal">
      <formula>"No Performance report delivered"</formula>
    </cfRule>
    <cfRule type="cellIs" dxfId="1357" priority="372" operator="equal">
      <formula>"Fail - Missing document"</formula>
    </cfRule>
    <cfRule type="cellIs" dxfId="1356" priority="373" operator="equal">
      <formula>"Fail"</formula>
    </cfRule>
    <cfRule type="cellIs" dxfId="1355" priority="374" operator="equal">
      <formula>"Not applicable"</formula>
    </cfRule>
    <cfRule type="cellIs" dxfId="1354" priority="375" operator="equal">
      <formula>"Pass Enec+"</formula>
    </cfRule>
    <cfRule type="cellIs" dxfId="1353" priority="376" operator="equal">
      <formula>"Pass ENEC"</formula>
    </cfRule>
    <cfRule type="cellIs" dxfId="1352" priority="377" operator="equal">
      <formula>"Pass Family oncept"</formula>
    </cfRule>
    <cfRule type="cellIs" dxfId="1351" priority="378" operator="equal">
      <formula>"Pass"</formula>
    </cfRule>
  </conditionalFormatting>
  <conditionalFormatting sqref="C55:C56">
    <cfRule type="cellIs" dxfId="1350" priority="351" operator="equal">
      <formula>"Check ongoing by LBE"</formula>
    </cfRule>
    <cfRule type="cellIs" dxfId="1349" priority="352" operator="equal">
      <formula>"To check by LBE"</formula>
    </cfRule>
    <cfRule type="cellIs" dxfId="1348" priority="353" operator="equal">
      <formula>"Pass CE4 Decission"</formula>
    </cfRule>
    <cfRule type="cellIs" dxfId="1347" priority="354" operator="equal">
      <formula>"Submitted to CE4 for decision"</formula>
    </cfRule>
    <cfRule type="cellIs" dxfId="1346" priority="355" operator="equal">
      <formula>"??"</formula>
    </cfRule>
    <cfRule type="cellIs" dxfId="1345" priority="356" operator="equal">
      <formula>"Fail - No report delivered"</formula>
    </cfRule>
    <cfRule type="cellIs" dxfId="1344" priority="357" operator="equal">
      <formula>"No Performance report delivered"</formula>
    </cfRule>
    <cfRule type="cellIs" dxfId="1343" priority="358" operator="equal">
      <formula>"Fail - Missing document"</formula>
    </cfRule>
    <cfRule type="cellIs" dxfId="1342" priority="359" operator="equal">
      <formula>"Fail"</formula>
    </cfRule>
    <cfRule type="cellIs" dxfId="1341" priority="360" operator="equal">
      <formula>"Not applicable"</formula>
    </cfRule>
    <cfRule type="cellIs" dxfId="1340" priority="361" operator="equal">
      <formula>"Pass Enec+"</formula>
    </cfRule>
    <cfRule type="cellIs" dxfId="1339" priority="362" operator="equal">
      <formula>"Pass ENEC"</formula>
    </cfRule>
    <cfRule type="cellIs" dxfId="1338" priority="363" operator="equal">
      <formula>"Pass Family oncept"</formula>
    </cfRule>
    <cfRule type="cellIs" dxfId="1337" priority="364" operator="equal">
      <formula>"Pass"</formula>
    </cfRule>
  </conditionalFormatting>
  <conditionalFormatting sqref="C57">
    <cfRule type="cellIs" dxfId="1336" priority="337" operator="equal">
      <formula>"Check ongoing by LBE"</formula>
    </cfRule>
    <cfRule type="cellIs" dxfId="1335" priority="338" operator="equal">
      <formula>"To check by LBE"</formula>
    </cfRule>
    <cfRule type="cellIs" dxfId="1334" priority="339" operator="equal">
      <formula>"Pass CE4 Decission"</formula>
    </cfRule>
    <cfRule type="cellIs" dxfId="1333" priority="340" operator="equal">
      <formula>"Submitted to CE4 for decision"</formula>
    </cfRule>
    <cfRule type="cellIs" dxfId="1332" priority="341" operator="equal">
      <formula>"??"</formula>
    </cfRule>
    <cfRule type="cellIs" dxfId="1331" priority="342" operator="equal">
      <formula>"Fail - No report delivered"</formula>
    </cfRule>
    <cfRule type="cellIs" dxfId="1330" priority="343" operator="equal">
      <formula>"No Performance report delivered"</formula>
    </cfRule>
    <cfRule type="cellIs" dxfId="1329" priority="344" operator="equal">
      <formula>"Fail - Missing document"</formula>
    </cfRule>
    <cfRule type="cellIs" dxfId="1328" priority="345" operator="equal">
      <formula>"Fail"</formula>
    </cfRule>
    <cfRule type="cellIs" dxfId="1327" priority="346" operator="equal">
      <formula>"Not applicable"</formula>
    </cfRule>
    <cfRule type="cellIs" dxfId="1326" priority="347" operator="equal">
      <formula>"Pass Enec+"</formula>
    </cfRule>
    <cfRule type="cellIs" dxfId="1325" priority="348" operator="equal">
      <formula>"Pass ENEC"</formula>
    </cfRule>
    <cfRule type="cellIs" dxfId="1324" priority="349" operator="equal">
      <formula>"Pass Family oncept"</formula>
    </cfRule>
    <cfRule type="cellIs" dxfId="1323" priority="350" operator="equal">
      <formula>"Pass"</formula>
    </cfRule>
  </conditionalFormatting>
  <conditionalFormatting sqref="C58">
    <cfRule type="cellIs" dxfId="1322" priority="323" operator="equal">
      <formula>"Check ongoing by LBE"</formula>
    </cfRule>
    <cfRule type="cellIs" dxfId="1321" priority="324" operator="equal">
      <formula>"To check by LBE"</formula>
    </cfRule>
    <cfRule type="cellIs" dxfId="1320" priority="325" operator="equal">
      <formula>"Pass CE4 Decission"</formula>
    </cfRule>
    <cfRule type="cellIs" dxfId="1319" priority="326" operator="equal">
      <formula>"Submitted to CE4 for decision"</formula>
    </cfRule>
    <cfRule type="cellIs" dxfId="1318" priority="327" operator="equal">
      <formula>"??"</formula>
    </cfRule>
    <cfRule type="cellIs" dxfId="1317" priority="328" operator="equal">
      <formula>"Fail - No report delivered"</formula>
    </cfRule>
    <cfRule type="cellIs" dxfId="1316" priority="329" operator="equal">
      <formula>"No Performance report delivered"</formula>
    </cfRule>
    <cfRule type="cellIs" dxfId="1315" priority="330" operator="equal">
      <formula>"Fail - Missing document"</formula>
    </cfRule>
    <cfRule type="cellIs" dxfId="1314" priority="331" operator="equal">
      <formula>"Fail"</formula>
    </cfRule>
    <cfRule type="cellIs" dxfId="1313" priority="332" operator="equal">
      <formula>"Not applicable"</formula>
    </cfRule>
    <cfRule type="cellIs" dxfId="1312" priority="333" operator="equal">
      <formula>"Pass Enec+"</formula>
    </cfRule>
    <cfRule type="cellIs" dxfId="1311" priority="334" operator="equal">
      <formula>"Pass ENEC"</formula>
    </cfRule>
    <cfRule type="cellIs" dxfId="1310" priority="335" operator="equal">
      <formula>"Pass Family oncept"</formula>
    </cfRule>
    <cfRule type="cellIs" dxfId="1309" priority="336" operator="equal">
      <formula>"Pass"</formula>
    </cfRule>
  </conditionalFormatting>
  <conditionalFormatting sqref="C35:C36">
    <cfRule type="cellIs" dxfId="1308" priority="309" operator="equal">
      <formula>"Check ongoing by LBE"</formula>
    </cfRule>
    <cfRule type="cellIs" dxfId="1307" priority="310" operator="equal">
      <formula>"To check by LBE"</formula>
    </cfRule>
    <cfRule type="cellIs" dxfId="1306" priority="311" operator="equal">
      <formula>"Pass CE4 Decission"</formula>
    </cfRule>
    <cfRule type="cellIs" dxfId="1305" priority="312" operator="equal">
      <formula>"Submitted to CE4 for decision"</formula>
    </cfRule>
    <cfRule type="cellIs" dxfId="1304" priority="313" operator="equal">
      <formula>"??"</formula>
    </cfRule>
    <cfRule type="cellIs" dxfId="1303" priority="314" operator="equal">
      <formula>"Fail - No report delivered"</formula>
    </cfRule>
    <cfRule type="cellIs" dxfId="1302" priority="315" operator="equal">
      <formula>"No Performance report delivered"</formula>
    </cfRule>
    <cfRule type="cellIs" dxfId="1301" priority="316" operator="equal">
      <formula>"Fail - Missing document"</formula>
    </cfRule>
    <cfRule type="cellIs" dxfId="1300" priority="317" operator="equal">
      <formula>"Fail"</formula>
    </cfRule>
    <cfRule type="cellIs" dxfId="1299" priority="318" operator="equal">
      <formula>"Not applicable"</formula>
    </cfRule>
    <cfRule type="cellIs" dxfId="1298" priority="319" operator="equal">
      <formula>"Pass Enec+"</formula>
    </cfRule>
    <cfRule type="cellIs" dxfId="1297" priority="320" operator="equal">
      <formula>"Pass ENEC"</formula>
    </cfRule>
    <cfRule type="cellIs" dxfId="1296" priority="321" operator="equal">
      <formula>"Pass Family oncept"</formula>
    </cfRule>
    <cfRule type="cellIs" dxfId="1295" priority="322" operator="equal">
      <formula>"Pass"</formula>
    </cfRule>
  </conditionalFormatting>
  <conditionalFormatting sqref="C48:C49">
    <cfRule type="cellIs" dxfId="1294" priority="253" operator="equal">
      <formula>"Check ongoing by LBE"</formula>
    </cfRule>
    <cfRule type="cellIs" dxfId="1293" priority="254" operator="equal">
      <formula>"To check by LBE"</formula>
    </cfRule>
    <cfRule type="cellIs" dxfId="1292" priority="255" operator="equal">
      <formula>"Pass CE4 Decission"</formula>
    </cfRule>
    <cfRule type="cellIs" dxfId="1291" priority="256" operator="equal">
      <formula>"Submitted to CE4 for decision"</formula>
    </cfRule>
    <cfRule type="cellIs" dxfId="1290" priority="257" operator="equal">
      <formula>"??"</formula>
    </cfRule>
    <cfRule type="cellIs" dxfId="1289" priority="258" operator="equal">
      <formula>"Fail - No report delivered"</formula>
    </cfRule>
    <cfRule type="cellIs" dxfId="1288" priority="259" operator="equal">
      <formula>"No Performance report delivered"</formula>
    </cfRule>
    <cfRule type="cellIs" dxfId="1287" priority="260" operator="equal">
      <formula>"Fail - Missing document"</formula>
    </cfRule>
    <cfRule type="cellIs" dxfId="1286" priority="261" operator="equal">
      <formula>"Fail"</formula>
    </cfRule>
    <cfRule type="cellIs" dxfId="1285" priority="262" operator="equal">
      <formula>"Not applicable"</formula>
    </cfRule>
    <cfRule type="cellIs" dxfId="1284" priority="263" operator="equal">
      <formula>"Pass Enec+"</formula>
    </cfRule>
    <cfRule type="cellIs" dxfId="1283" priority="264" operator="equal">
      <formula>"Pass ENEC"</formula>
    </cfRule>
    <cfRule type="cellIs" dxfId="1282" priority="265" operator="equal">
      <formula>"Pass Family oncept"</formula>
    </cfRule>
    <cfRule type="cellIs" dxfId="1281" priority="266" operator="equal">
      <formula>"Pass"</formula>
    </cfRule>
  </conditionalFormatting>
  <conditionalFormatting sqref="C37:C38">
    <cfRule type="cellIs" dxfId="1280" priority="267" operator="equal">
      <formula>"Check ongoing by LBE"</formula>
    </cfRule>
    <cfRule type="cellIs" dxfId="1279" priority="268" operator="equal">
      <formula>"To check by LBE"</formula>
    </cfRule>
    <cfRule type="cellIs" dxfId="1278" priority="269" operator="equal">
      <formula>"Pass CE4 Decission"</formula>
    </cfRule>
    <cfRule type="cellIs" dxfId="1277" priority="270" operator="equal">
      <formula>"Submitted to CE4 for decision"</formula>
    </cfRule>
    <cfRule type="cellIs" dxfId="1276" priority="271" operator="equal">
      <formula>"??"</formula>
    </cfRule>
    <cfRule type="cellIs" dxfId="1275" priority="272" operator="equal">
      <formula>"Fail - No report delivered"</formula>
    </cfRule>
    <cfRule type="cellIs" dxfId="1274" priority="273" operator="equal">
      <formula>"No Performance report delivered"</formula>
    </cfRule>
    <cfRule type="cellIs" dxfId="1273" priority="274" operator="equal">
      <formula>"Fail - Missing document"</formula>
    </cfRule>
    <cfRule type="cellIs" dxfId="1272" priority="275" operator="equal">
      <formula>"Fail"</formula>
    </cfRule>
    <cfRule type="cellIs" dxfId="1271" priority="276" operator="equal">
      <formula>"Not applicable"</formula>
    </cfRule>
    <cfRule type="cellIs" dxfId="1270" priority="277" operator="equal">
      <formula>"Pass Enec+"</formula>
    </cfRule>
    <cfRule type="cellIs" dxfId="1269" priority="278" operator="equal">
      <formula>"Pass ENEC"</formula>
    </cfRule>
    <cfRule type="cellIs" dxfId="1268" priority="279" operator="equal">
      <formula>"Pass Family oncept"</formula>
    </cfRule>
    <cfRule type="cellIs" dxfId="1267" priority="280" operator="equal">
      <formula>"Pass"</formula>
    </cfRule>
  </conditionalFormatting>
  <conditionalFormatting sqref="C50:C51">
    <cfRule type="cellIs" dxfId="1266" priority="239" operator="equal">
      <formula>"Check ongoing by LBE"</formula>
    </cfRule>
    <cfRule type="cellIs" dxfId="1265" priority="240" operator="equal">
      <formula>"To check by LBE"</formula>
    </cfRule>
    <cfRule type="cellIs" dxfId="1264" priority="241" operator="equal">
      <formula>"Pass CE4 Decission"</formula>
    </cfRule>
    <cfRule type="cellIs" dxfId="1263" priority="242" operator="equal">
      <formula>"Submitted to CE4 for decision"</formula>
    </cfRule>
    <cfRule type="cellIs" dxfId="1262" priority="243" operator="equal">
      <formula>"??"</formula>
    </cfRule>
    <cfRule type="cellIs" dxfId="1261" priority="244" operator="equal">
      <formula>"Fail - No report delivered"</formula>
    </cfRule>
    <cfRule type="cellIs" dxfId="1260" priority="245" operator="equal">
      <formula>"No Performance report delivered"</formula>
    </cfRule>
    <cfRule type="cellIs" dxfId="1259" priority="246" operator="equal">
      <formula>"Fail - Missing document"</formula>
    </cfRule>
    <cfRule type="cellIs" dxfId="1258" priority="247" operator="equal">
      <formula>"Fail"</formula>
    </cfRule>
    <cfRule type="cellIs" dxfId="1257" priority="248" operator="equal">
      <formula>"Not applicable"</formula>
    </cfRule>
    <cfRule type="cellIs" dxfId="1256" priority="249" operator="equal">
      <formula>"Pass Enec+"</formula>
    </cfRule>
    <cfRule type="cellIs" dxfId="1255" priority="250" operator="equal">
      <formula>"Pass ENEC"</formula>
    </cfRule>
    <cfRule type="cellIs" dxfId="1254" priority="251" operator="equal">
      <formula>"Pass Family oncept"</formula>
    </cfRule>
    <cfRule type="cellIs" dxfId="1253" priority="252" operator="equal">
      <formula>"Pass"</formula>
    </cfRule>
  </conditionalFormatting>
  <conditionalFormatting sqref="C60:C61">
    <cfRule type="cellIs" dxfId="1252" priority="225" operator="equal">
      <formula>"Check ongoing by LBE"</formula>
    </cfRule>
    <cfRule type="cellIs" dxfId="1251" priority="226" operator="equal">
      <formula>"To check by LBE"</formula>
    </cfRule>
    <cfRule type="cellIs" dxfId="1250" priority="227" operator="equal">
      <formula>"Pass CE4 Decission"</formula>
    </cfRule>
    <cfRule type="cellIs" dxfId="1249" priority="228" operator="equal">
      <formula>"Submitted to CE4 for decision"</formula>
    </cfRule>
    <cfRule type="cellIs" dxfId="1248" priority="229" operator="equal">
      <formula>"??"</formula>
    </cfRule>
    <cfRule type="cellIs" dxfId="1247" priority="230" operator="equal">
      <formula>"Fail - No report delivered"</formula>
    </cfRule>
    <cfRule type="cellIs" dxfId="1246" priority="231" operator="equal">
      <formula>"No Performance report delivered"</formula>
    </cfRule>
    <cfRule type="cellIs" dxfId="1245" priority="232" operator="equal">
      <formula>"Fail - Missing document"</formula>
    </cfRule>
    <cfRule type="cellIs" dxfId="1244" priority="233" operator="equal">
      <formula>"Fail"</formula>
    </cfRule>
    <cfRule type="cellIs" dxfId="1243" priority="234" operator="equal">
      <formula>"Not applicable"</formula>
    </cfRule>
    <cfRule type="cellIs" dxfId="1242" priority="235" operator="equal">
      <formula>"Pass Enec+"</formula>
    </cfRule>
    <cfRule type="cellIs" dxfId="1241" priority="236" operator="equal">
      <formula>"Pass ENEC"</formula>
    </cfRule>
    <cfRule type="cellIs" dxfId="1240" priority="237" operator="equal">
      <formula>"Pass Family oncept"</formula>
    </cfRule>
    <cfRule type="cellIs" dxfId="1239" priority="238" operator="equal">
      <formula>"Pass"</formula>
    </cfRule>
  </conditionalFormatting>
  <conditionalFormatting sqref="C62:C63">
    <cfRule type="cellIs" dxfId="1238" priority="211" operator="equal">
      <formula>"Check ongoing by LBE"</formula>
    </cfRule>
    <cfRule type="cellIs" dxfId="1237" priority="212" operator="equal">
      <formula>"To check by LBE"</formula>
    </cfRule>
    <cfRule type="cellIs" dxfId="1236" priority="213" operator="equal">
      <formula>"Pass CE4 Decission"</formula>
    </cfRule>
    <cfRule type="cellIs" dxfId="1235" priority="214" operator="equal">
      <formula>"Submitted to CE4 for decision"</formula>
    </cfRule>
    <cfRule type="cellIs" dxfId="1234" priority="215" operator="equal">
      <formula>"??"</formula>
    </cfRule>
    <cfRule type="cellIs" dxfId="1233" priority="216" operator="equal">
      <formula>"Fail - No report delivered"</formula>
    </cfRule>
    <cfRule type="cellIs" dxfId="1232" priority="217" operator="equal">
      <formula>"No Performance report delivered"</formula>
    </cfRule>
    <cfRule type="cellIs" dxfId="1231" priority="218" operator="equal">
      <formula>"Fail - Missing document"</formula>
    </cfRule>
    <cfRule type="cellIs" dxfId="1230" priority="219" operator="equal">
      <formula>"Fail"</formula>
    </cfRule>
    <cfRule type="cellIs" dxfId="1229" priority="220" operator="equal">
      <formula>"Not applicable"</formula>
    </cfRule>
    <cfRule type="cellIs" dxfId="1228" priority="221" operator="equal">
      <formula>"Pass Enec+"</formula>
    </cfRule>
    <cfRule type="cellIs" dxfId="1227" priority="222" operator="equal">
      <formula>"Pass ENEC"</formula>
    </cfRule>
    <cfRule type="cellIs" dxfId="1226" priority="223" operator="equal">
      <formula>"Pass Family oncept"</formula>
    </cfRule>
    <cfRule type="cellIs" dxfId="1225" priority="224" operator="equal">
      <formula>"Pass"</formula>
    </cfRule>
  </conditionalFormatting>
  <conditionalFormatting sqref="C67:C68">
    <cfRule type="cellIs" dxfId="1224" priority="197" operator="equal">
      <formula>"Check ongoing by LBE"</formula>
    </cfRule>
    <cfRule type="cellIs" dxfId="1223" priority="198" operator="equal">
      <formula>"To check by LBE"</formula>
    </cfRule>
    <cfRule type="cellIs" dxfId="1222" priority="199" operator="equal">
      <formula>"Pass CE4 Decission"</formula>
    </cfRule>
    <cfRule type="cellIs" dxfId="1221" priority="200" operator="equal">
      <formula>"Submitted to CE4 for decision"</formula>
    </cfRule>
    <cfRule type="cellIs" dxfId="1220" priority="201" operator="equal">
      <formula>"??"</formula>
    </cfRule>
    <cfRule type="cellIs" dxfId="1219" priority="202" operator="equal">
      <formula>"Fail - No report delivered"</formula>
    </cfRule>
    <cfRule type="cellIs" dxfId="1218" priority="203" operator="equal">
      <formula>"No Performance report delivered"</formula>
    </cfRule>
    <cfRule type="cellIs" dxfId="1217" priority="204" operator="equal">
      <formula>"Fail - Missing document"</formula>
    </cfRule>
    <cfRule type="cellIs" dxfId="1216" priority="205" operator="equal">
      <formula>"Fail"</formula>
    </cfRule>
    <cfRule type="cellIs" dxfId="1215" priority="206" operator="equal">
      <formula>"Not applicable"</formula>
    </cfRule>
    <cfRule type="cellIs" dxfId="1214" priority="207" operator="equal">
      <formula>"Pass Enec+"</formula>
    </cfRule>
    <cfRule type="cellIs" dxfId="1213" priority="208" operator="equal">
      <formula>"Pass ENEC"</formula>
    </cfRule>
    <cfRule type="cellIs" dxfId="1212" priority="209" operator="equal">
      <formula>"Pass Family oncept"</formula>
    </cfRule>
    <cfRule type="cellIs" dxfId="1211" priority="210" operator="equal">
      <formula>"Pass"</formula>
    </cfRule>
  </conditionalFormatting>
  <conditionalFormatting sqref="C69:C71 C76">
    <cfRule type="cellIs" dxfId="1210" priority="183" operator="equal">
      <formula>"Check ongoing by LBE"</formula>
    </cfRule>
    <cfRule type="cellIs" dxfId="1209" priority="184" operator="equal">
      <formula>"To check by LBE"</formula>
    </cfRule>
    <cfRule type="cellIs" dxfId="1208" priority="185" operator="equal">
      <formula>"Pass CE4 Decission"</formula>
    </cfRule>
    <cfRule type="cellIs" dxfId="1207" priority="186" operator="equal">
      <formula>"Submitted to CE4 for decision"</formula>
    </cfRule>
    <cfRule type="cellIs" dxfId="1206" priority="187" operator="equal">
      <formula>"??"</formula>
    </cfRule>
    <cfRule type="cellIs" dxfId="1205" priority="188" operator="equal">
      <formula>"Fail - No report delivered"</formula>
    </cfRule>
    <cfRule type="cellIs" dxfId="1204" priority="189" operator="equal">
      <formula>"No Performance report delivered"</formula>
    </cfRule>
    <cfRule type="cellIs" dxfId="1203" priority="190" operator="equal">
      <formula>"Fail - Missing document"</formula>
    </cfRule>
    <cfRule type="cellIs" dxfId="1202" priority="191" operator="equal">
      <formula>"Fail"</formula>
    </cfRule>
    <cfRule type="cellIs" dxfId="1201" priority="192" operator="equal">
      <formula>"Not applicable"</formula>
    </cfRule>
    <cfRule type="cellIs" dxfId="1200" priority="193" operator="equal">
      <formula>"Pass Enec+"</formula>
    </cfRule>
    <cfRule type="cellIs" dxfId="1199" priority="194" operator="equal">
      <formula>"Pass ENEC"</formula>
    </cfRule>
    <cfRule type="cellIs" dxfId="1198" priority="195" operator="equal">
      <formula>"Pass Family oncept"</formula>
    </cfRule>
    <cfRule type="cellIs" dxfId="1197" priority="196" operator="equal">
      <formula>"Pass"</formula>
    </cfRule>
  </conditionalFormatting>
  <conditionalFormatting sqref="C79:C80">
    <cfRule type="cellIs" dxfId="1196" priority="169" operator="equal">
      <formula>"Check ongoing by LBE"</formula>
    </cfRule>
    <cfRule type="cellIs" dxfId="1195" priority="170" operator="equal">
      <formula>"To check by LBE"</formula>
    </cfRule>
    <cfRule type="cellIs" dxfId="1194" priority="171" operator="equal">
      <formula>"Pass CE4 Decission"</formula>
    </cfRule>
    <cfRule type="cellIs" dxfId="1193" priority="172" operator="equal">
      <formula>"Submitted to CE4 for decision"</formula>
    </cfRule>
    <cfRule type="cellIs" dxfId="1192" priority="173" operator="equal">
      <formula>"??"</formula>
    </cfRule>
    <cfRule type="cellIs" dxfId="1191" priority="174" operator="equal">
      <formula>"Fail - No report delivered"</formula>
    </cfRule>
    <cfRule type="cellIs" dxfId="1190" priority="175" operator="equal">
      <formula>"No Performance report delivered"</formula>
    </cfRule>
    <cfRule type="cellIs" dxfId="1189" priority="176" operator="equal">
      <formula>"Fail - Missing document"</formula>
    </cfRule>
    <cfRule type="cellIs" dxfId="1188" priority="177" operator="equal">
      <formula>"Fail"</formula>
    </cfRule>
    <cfRule type="cellIs" dxfId="1187" priority="178" operator="equal">
      <formula>"Not applicable"</formula>
    </cfRule>
    <cfRule type="cellIs" dxfId="1186" priority="179" operator="equal">
      <formula>"Pass Enec+"</formula>
    </cfRule>
    <cfRule type="cellIs" dxfId="1185" priority="180" operator="equal">
      <formula>"Pass ENEC"</formula>
    </cfRule>
    <cfRule type="cellIs" dxfId="1184" priority="181" operator="equal">
      <formula>"Pass Family oncept"</formula>
    </cfRule>
    <cfRule type="cellIs" dxfId="1183" priority="182" operator="equal">
      <formula>"Pass"</formula>
    </cfRule>
  </conditionalFormatting>
  <conditionalFormatting sqref="C81:C82">
    <cfRule type="cellIs" dxfId="1182" priority="155" operator="equal">
      <formula>"Check ongoing by LBE"</formula>
    </cfRule>
    <cfRule type="cellIs" dxfId="1181" priority="156" operator="equal">
      <formula>"To check by LBE"</formula>
    </cfRule>
    <cfRule type="cellIs" dxfId="1180" priority="157" operator="equal">
      <formula>"Pass CE4 Decission"</formula>
    </cfRule>
    <cfRule type="cellIs" dxfId="1179" priority="158" operator="equal">
      <formula>"Submitted to CE4 for decision"</formula>
    </cfRule>
    <cfRule type="cellIs" dxfId="1178" priority="159" operator="equal">
      <formula>"??"</formula>
    </cfRule>
    <cfRule type="cellIs" dxfId="1177" priority="160" operator="equal">
      <formula>"Fail - No report delivered"</formula>
    </cfRule>
    <cfRule type="cellIs" dxfId="1176" priority="161" operator="equal">
      <formula>"No Performance report delivered"</formula>
    </cfRule>
    <cfRule type="cellIs" dxfId="1175" priority="162" operator="equal">
      <formula>"Fail - Missing document"</formula>
    </cfRule>
    <cfRule type="cellIs" dxfId="1174" priority="163" operator="equal">
      <formula>"Fail"</formula>
    </cfRule>
    <cfRule type="cellIs" dxfId="1173" priority="164" operator="equal">
      <formula>"Not applicable"</formula>
    </cfRule>
    <cfRule type="cellIs" dxfId="1172" priority="165" operator="equal">
      <formula>"Pass Enec+"</formula>
    </cfRule>
    <cfRule type="cellIs" dxfId="1171" priority="166" operator="equal">
      <formula>"Pass ENEC"</formula>
    </cfRule>
    <cfRule type="cellIs" dxfId="1170" priority="167" operator="equal">
      <formula>"Pass Family oncept"</formula>
    </cfRule>
    <cfRule type="cellIs" dxfId="1169" priority="168" operator="equal">
      <formula>"Pass"</formula>
    </cfRule>
  </conditionalFormatting>
  <conditionalFormatting sqref="C72:C73">
    <cfRule type="cellIs" dxfId="1168" priority="141" operator="equal">
      <formula>"Check ongoing by LBE"</formula>
    </cfRule>
    <cfRule type="cellIs" dxfId="1167" priority="142" operator="equal">
      <formula>"To check by LBE"</formula>
    </cfRule>
    <cfRule type="cellIs" dxfId="1166" priority="143" operator="equal">
      <formula>"Pass CE4 Decission"</formula>
    </cfRule>
    <cfRule type="cellIs" dxfId="1165" priority="144" operator="equal">
      <formula>"Submitted to CE4 for decision"</formula>
    </cfRule>
    <cfRule type="cellIs" dxfId="1164" priority="145" operator="equal">
      <formula>"??"</formula>
    </cfRule>
    <cfRule type="cellIs" dxfId="1163" priority="146" operator="equal">
      <formula>"Fail - No report delivered"</formula>
    </cfRule>
    <cfRule type="cellIs" dxfId="1162" priority="147" operator="equal">
      <formula>"No Performance report delivered"</formula>
    </cfRule>
    <cfRule type="cellIs" dxfId="1161" priority="148" operator="equal">
      <formula>"Fail - Missing document"</formula>
    </cfRule>
    <cfRule type="cellIs" dxfId="1160" priority="149" operator="equal">
      <formula>"Fail"</formula>
    </cfRule>
    <cfRule type="cellIs" dxfId="1159" priority="150" operator="equal">
      <formula>"Not applicable"</formula>
    </cfRule>
    <cfRule type="cellIs" dxfId="1158" priority="151" operator="equal">
      <formula>"Pass Enec+"</formula>
    </cfRule>
    <cfRule type="cellIs" dxfId="1157" priority="152" operator="equal">
      <formula>"Pass ENEC"</formula>
    </cfRule>
    <cfRule type="cellIs" dxfId="1156" priority="153" operator="equal">
      <formula>"Pass Family oncept"</formula>
    </cfRule>
    <cfRule type="cellIs" dxfId="1155" priority="154" operator="equal">
      <formula>"Pass"</formula>
    </cfRule>
  </conditionalFormatting>
  <conditionalFormatting sqref="C74:C75">
    <cfRule type="cellIs" dxfId="1154" priority="127" operator="equal">
      <formula>"Check ongoing by LBE"</formula>
    </cfRule>
    <cfRule type="cellIs" dxfId="1153" priority="128" operator="equal">
      <formula>"To check by LBE"</formula>
    </cfRule>
    <cfRule type="cellIs" dxfId="1152" priority="129" operator="equal">
      <formula>"Pass CE4 Decission"</formula>
    </cfRule>
    <cfRule type="cellIs" dxfId="1151" priority="130" operator="equal">
      <formula>"Submitted to CE4 for decision"</formula>
    </cfRule>
    <cfRule type="cellIs" dxfId="1150" priority="131" operator="equal">
      <formula>"??"</formula>
    </cfRule>
    <cfRule type="cellIs" dxfId="1149" priority="132" operator="equal">
      <formula>"Fail - No report delivered"</formula>
    </cfRule>
    <cfRule type="cellIs" dxfId="1148" priority="133" operator="equal">
      <formula>"No Performance report delivered"</formula>
    </cfRule>
    <cfRule type="cellIs" dxfId="1147" priority="134" operator="equal">
      <formula>"Fail - Missing document"</formula>
    </cfRule>
    <cfRule type="cellIs" dxfId="1146" priority="135" operator="equal">
      <formula>"Fail"</formula>
    </cfRule>
    <cfRule type="cellIs" dxfId="1145" priority="136" operator="equal">
      <formula>"Not applicable"</formula>
    </cfRule>
    <cfRule type="cellIs" dxfId="1144" priority="137" operator="equal">
      <formula>"Pass Enec+"</formula>
    </cfRule>
    <cfRule type="cellIs" dxfId="1143" priority="138" operator="equal">
      <formula>"Pass ENEC"</formula>
    </cfRule>
    <cfRule type="cellIs" dxfId="1142" priority="139" operator="equal">
      <formula>"Pass Family oncept"</formula>
    </cfRule>
    <cfRule type="cellIs" dxfId="1141" priority="140" operator="equal">
      <formula>"Pass"</formula>
    </cfRule>
  </conditionalFormatting>
  <conditionalFormatting sqref="C83">
    <cfRule type="cellIs" dxfId="1140" priority="113" operator="equal">
      <formula>"Check ongoing by LBE"</formula>
    </cfRule>
    <cfRule type="cellIs" dxfId="1139" priority="114" operator="equal">
      <formula>"To check by LBE"</formula>
    </cfRule>
    <cfRule type="cellIs" dxfId="1138" priority="115" operator="equal">
      <formula>"Pass CE4 Decission"</formula>
    </cfRule>
    <cfRule type="cellIs" dxfId="1137" priority="116" operator="equal">
      <formula>"Submitted to CE4 for decision"</formula>
    </cfRule>
    <cfRule type="cellIs" dxfId="1136" priority="117" operator="equal">
      <formula>"??"</formula>
    </cfRule>
    <cfRule type="cellIs" dxfId="1135" priority="118" operator="equal">
      <formula>"Fail - No report delivered"</formula>
    </cfRule>
    <cfRule type="cellIs" dxfId="1134" priority="119" operator="equal">
      <formula>"No Performance report delivered"</formula>
    </cfRule>
    <cfRule type="cellIs" dxfId="1133" priority="120" operator="equal">
      <formula>"Fail - Missing document"</formula>
    </cfRule>
    <cfRule type="cellIs" dxfId="1132" priority="121" operator="equal">
      <formula>"Fail"</formula>
    </cfRule>
    <cfRule type="cellIs" dxfId="1131" priority="122" operator="equal">
      <formula>"Not applicable"</formula>
    </cfRule>
    <cfRule type="cellIs" dxfId="1130" priority="123" operator="equal">
      <formula>"Pass Enec+"</formula>
    </cfRule>
    <cfRule type="cellIs" dxfId="1129" priority="124" operator="equal">
      <formula>"Pass ENEC"</formula>
    </cfRule>
    <cfRule type="cellIs" dxfId="1128" priority="125" operator="equal">
      <formula>"Pass Family oncept"</formula>
    </cfRule>
    <cfRule type="cellIs" dxfId="1127" priority="126" operator="equal">
      <formula>"Pass"</formula>
    </cfRule>
  </conditionalFormatting>
  <conditionalFormatting sqref="C84:C85">
    <cfRule type="cellIs" dxfId="1126" priority="99" operator="equal">
      <formula>"Check ongoing by LBE"</formula>
    </cfRule>
    <cfRule type="cellIs" dxfId="1125" priority="100" operator="equal">
      <formula>"To check by LBE"</formula>
    </cfRule>
    <cfRule type="cellIs" dxfId="1124" priority="101" operator="equal">
      <formula>"Pass CE4 Decission"</formula>
    </cfRule>
    <cfRule type="cellIs" dxfId="1123" priority="102" operator="equal">
      <formula>"Submitted to CE4 for decision"</formula>
    </cfRule>
    <cfRule type="cellIs" dxfId="1122" priority="103" operator="equal">
      <formula>"??"</formula>
    </cfRule>
    <cfRule type="cellIs" dxfId="1121" priority="104" operator="equal">
      <formula>"Fail - No report delivered"</formula>
    </cfRule>
    <cfRule type="cellIs" dxfId="1120" priority="105" operator="equal">
      <formula>"No Performance report delivered"</formula>
    </cfRule>
    <cfRule type="cellIs" dxfId="1119" priority="106" operator="equal">
      <formula>"Fail - Missing document"</formula>
    </cfRule>
    <cfRule type="cellIs" dxfId="1118" priority="107" operator="equal">
      <formula>"Fail"</formula>
    </cfRule>
    <cfRule type="cellIs" dxfId="1117" priority="108" operator="equal">
      <formula>"Not applicable"</formula>
    </cfRule>
    <cfRule type="cellIs" dxfId="1116" priority="109" operator="equal">
      <formula>"Pass Enec+"</formula>
    </cfRule>
    <cfRule type="cellIs" dxfId="1115" priority="110" operator="equal">
      <formula>"Pass ENEC"</formula>
    </cfRule>
    <cfRule type="cellIs" dxfId="1114" priority="111" operator="equal">
      <formula>"Pass Family oncept"</formula>
    </cfRule>
    <cfRule type="cellIs" dxfId="1113" priority="112" operator="equal">
      <formula>"Pass"</formula>
    </cfRule>
  </conditionalFormatting>
  <conditionalFormatting sqref="C86:C87">
    <cfRule type="cellIs" dxfId="1112" priority="85" operator="equal">
      <formula>"Check ongoing by LBE"</formula>
    </cfRule>
    <cfRule type="cellIs" dxfId="1111" priority="86" operator="equal">
      <formula>"To check by LBE"</formula>
    </cfRule>
    <cfRule type="cellIs" dxfId="1110" priority="87" operator="equal">
      <formula>"Pass CE4 Decission"</formula>
    </cfRule>
    <cfRule type="cellIs" dxfId="1109" priority="88" operator="equal">
      <formula>"Submitted to CE4 for decision"</formula>
    </cfRule>
    <cfRule type="cellIs" dxfId="1108" priority="89" operator="equal">
      <formula>"??"</formula>
    </cfRule>
    <cfRule type="cellIs" dxfId="1107" priority="90" operator="equal">
      <formula>"Fail - No report delivered"</formula>
    </cfRule>
    <cfRule type="cellIs" dxfId="1106" priority="91" operator="equal">
      <formula>"No Performance report delivered"</formula>
    </cfRule>
    <cfRule type="cellIs" dxfId="1105" priority="92" operator="equal">
      <formula>"Fail - Missing document"</formula>
    </cfRule>
    <cfRule type="cellIs" dxfId="1104" priority="93" operator="equal">
      <formula>"Fail"</formula>
    </cfRule>
    <cfRule type="cellIs" dxfId="1103" priority="94" operator="equal">
      <formula>"Not applicable"</formula>
    </cfRule>
    <cfRule type="cellIs" dxfId="1102" priority="95" operator="equal">
      <formula>"Pass Enec+"</formula>
    </cfRule>
    <cfRule type="cellIs" dxfId="1101" priority="96" operator="equal">
      <formula>"Pass ENEC"</formula>
    </cfRule>
    <cfRule type="cellIs" dxfId="1100" priority="97" operator="equal">
      <formula>"Pass Family oncept"</formula>
    </cfRule>
    <cfRule type="cellIs" dxfId="1099" priority="98" operator="equal">
      <formula>"Pass"</formula>
    </cfRule>
  </conditionalFormatting>
  <conditionalFormatting sqref="C140:C141">
    <cfRule type="cellIs" dxfId="1098" priority="57" operator="equal">
      <formula>"Check ongoing by LBE"</formula>
    </cfRule>
    <cfRule type="cellIs" dxfId="1097" priority="58" operator="equal">
      <formula>"To check by LBE"</formula>
    </cfRule>
    <cfRule type="cellIs" dxfId="1096" priority="59" operator="equal">
      <formula>"Pass CE4 Decission"</formula>
    </cfRule>
    <cfRule type="cellIs" dxfId="1095" priority="60" operator="equal">
      <formula>"Submitted to CE4 for decision"</formula>
    </cfRule>
    <cfRule type="cellIs" dxfId="1094" priority="61" operator="equal">
      <formula>"??"</formula>
    </cfRule>
    <cfRule type="cellIs" dxfId="1093" priority="62" operator="equal">
      <formula>"Fail - No report delivered"</formula>
    </cfRule>
    <cfRule type="cellIs" dxfId="1092" priority="63" operator="equal">
      <formula>"No Performance report delivered"</formula>
    </cfRule>
    <cfRule type="cellIs" dxfId="1091" priority="64" operator="equal">
      <formula>"Fail - Missing document"</formula>
    </cfRule>
    <cfRule type="cellIs" dxfId="1090" priority="65" operator="equal">
      <formula>"Fail"</formula>
    </cfRule>
    <cfRule type="cellIs" dxfId="1089" priority="66" operator="equal">
      <formula>"Not applicable"</formula>
    </cfRule>
    <cfRule type="cellIs" dxfId="1088" priority="67" operator="equal">
      <formula>"Pass Enec+"</formula>
    </cfRule>
    <cfRule type="cellIs" dxfId="1087" priority="68" operator="equal">
      <formula>"Pass ENEC"</formula>
    </cfRule>
    <cfRule type="cellIs" dxfId="1086" priority="69" operator="equal">
      <formula>"Pass Family oncept"</formula>
    </cfRule>
    <cfRule type="cellIs" dxfId="1085" priority="70" operator="equal">
      <formula>"Pass"</formula>
    </cfRule>
  </conditionalFormatting>
  <conditionalFormatting sqref="C142">
    <cfRule type="cellIs" dxfId="1084" priority="43" operator="equal">
      <formula>"Check ongoing by LBE"</formula>
    </cfRule>
    <cfRule type="cellIs" dxfId="1083" priority="44" operator="equal">
      <formula>"To check by LBE"</formula>
    </cfRule>
    <cfRule type="cellIs" dxfId="1082" priority="45" operator="equal">
      <formula>"Pass CE4 Decission"</formula>
    </cfRule>
    <cfRule type="cellIs" dxfId="1081" priority="46" operator="equal">
      <formula>"Submitted to CE4 for decision"</formula>
    </cfRule>
    <cfRule type="cellIs" dxfId="1080" priority="47" operator="equal">
      <formula>"??"</formula>
    </cfRule>
    <cfRule type="cellIs" dxfId="1079" priority="48" operator="equal">
      <formula>"Fail - No report delivered"</formula>
    </cfRule>
    <cfRule type="cellIs" dxfId="1078" priority="49" operator="equal">
      <formula>"No Performance report delivered"</formula>
    </cfRule>
    <cfRule type="cellIs" dxfId="1077" priority="50" operator="equal">
      <formula>"Fail - Missing document"</formula>
    </cfRule>
    <cfRule type="cellIs" dxfId="1076" priority="51" operator="equal">
      <formula>"Fail"</formula>
    </cfRule>
    <cfRule type="cellIs" dxfId="1075" priority="52" operator="equal">
      <formula>"Not applicable"</formula>
    </cfRule>
    <cfRule type="cellIs" dxfId="1074" priority="53" operator="equal">
      <formula>"Pass Enec+"</formula>
    </cfRule>
    <cfRule type="cellIs" dxfId="1073" priority="54" operator="equal">
      <formula>"Pass ENEC"</formula>
    </cfRule>
    <cfRule type="cellIs" dxfId="1072" priority="55" operator="equal">
      <formula>"Pass Family oncept"</formula>
    </cfRule>
    <cfRule type="cellIs" dxfId="1071" priority="56" operator="equal">
      <formula>"Pass"</formula>
    </cfRule>
  </conditionalFormatting>
  <conditionalFormatting sqref="C137">
    <cfRule type="cellIs" dxfId="1070" priority="29" operator="equal">
      <formula>"Check ongoing by LBE"</formula>
    </cfRule>
    <cfRule type="cellIs" dxfId="1069" priority="30" operator="equal">
      <formula>"To check by LBE"</formula>
    </cfRule>
    <cfRule type="cellIs" dxfId="1068" priority="31" operator="equal">
      <formula>"Pass CE4 Decission"</formula>
    </cfRule>
    <cfRule type="cellIs" dxfId="1067" priority="32" operator="equal">
      <formula>"Submitted to CE4 for decision"</formula>
    </cfRule>
    <cfRule type="cellIs" dxfId="1066" priority="33" operator="equal">
      <formula>"??"</formula>
    </cfRule>
    <cfRule type="cellIs" dxfId="1065" priority="34" operator="equal">
      <formula>"Fail - No report delivered"</formula>
    </cfRule>
    <cfRule type="cellIs" dxfId="1064" priority="35" operator="equal">
      <formula>"No Performance report delivered"</formula>
    </cfRule>
    <cfRule type="cellIs" dxfId="1063" priority="36" operator="equal">
      <formula>"Fail - Missing document"</formula>
    </cfRule>
    <cfRule type="cellIs" dxfId="1062" priority="37" operator="equal">
      <formula>"Fail"</formula>
    </cfRule>
    <cfRule type="cellIs" dxfId="1061" priority="38" operator="equal">
      <formula>"Not applicable"</formula>
    </cfRule>
    <cfRule type="cellIs" dxfId="1060" priority="39" operator="equal">
      <formula>"Pass Enec+"</formula>
    </cfRule>
    <cfRule type="cellIs" dxfId="1059" priority="40" operator="equal">
      <formula>"Pass ENEC"</formula>
    </cfRule>
    <cfRule type="cellIs" dxfId="1058" priority="41" operator="equal">
      <formula>"Pass Family oncept"</formula>
    </cfRule>
    <cfRule type="cellIs" dxfId="1057" priority="42" operator="equal">
      <formula>"Pass"</formula>
    </cfRule>
  </conditionalFormatting>
  <conditionalFormatting sqref="C136">
    <cfRule type="cellIs" dxfId="1056" priority="15" operator="equal">
      <formula>"Check ongoing by LBE"</formula>
    </cfRule>
    <cfRule type="cellIs" dxfId="1055" priority="16" operator="equal">
      <formula>"To check by LBE"</formula>
    </cfRule>
    <cfRule type="cellIs" dxfId="1054" priority="17" operator="equal">
      <formula>"Pass CE4 Decission"</formula>
    </cfRule>
    <cfRule type="cellIs" dxfId="1053" priority="18" operator="equal">
      <formula>"Submitted to CE4 for decision"</formula>
    </cfRule>
    <cfRule type="cellIs" dxfId="1052" priority="19" operator="equal">
      <formula>"??"</formula>
    </cfRule>
    <cfRule type="cellIs" dxfId="1051" priority="20" operator="equal">
      <formula>"Fail - No report delivered"</formula>
    </cfRule>
    <cfRule type="cellIs" dxfId="1050" priority="21" operator="equal">
      <formula>"No Performance report delivered"</formula>
    </cfRule>
    <cfRule type="cellIs" dxfId="1049" priority="22" operator="equal">
      <formula>"Fail - Missing document"</formula>
    </cfRule>
    <cfRule type="cellIs" dxfId="1048" priority="23" operator="equal">
      <formula>"Fail"</formula>
    </cfRule>
    <cfRule type="cellIs" dxfId="1047" priority="24" operator="equal">
      <formula>"Not applicable"</formula>
    </cfRule>
    <cfRule type="cellIs" dxfId="1046" priority="25" operator="equal">
      <formula>"Pass Enec+"</formula>
    </cfRule>
    <cfRule type="cellIs" dxfId="1045" priority="26" operator="equal">
      <formula>"Pass ENEC"</formula>
    </cfRule>
    <cfRule type="cellIs" dxfId="1044" priority="27" operator="equal">
      <formula>"Pass Family oncept"</formula>
    </cfRule>
    <cfRule type="cellIs" dxfId="1043" priority="28" operator="equal">
      <formula>"Pass"</formula>
    </cfRule>
  </conditionalFormatting>
  <conditionalFormatting sqref="C147">
    <cfRule type="cellIs" dxfId="1042" priority="1" operator="equal">
      <formula>"Check ongoing by LBE"</formula>
    </cfRule>
    <cfRule type="cellIs" dxfId="1041" priority="2" operator="equal">
      <formula>"To check by LBE"</formula>
    </cfRule>
    <cfRule type="cellIs" dxfId="1040" priority="3" operator="equal">
      <formula>"Pass CE4 Decission"</formula>
    </cfRule>
    <cfRule type="cellIs" dxfId="1039" priority="4" operator="equal">
      <formula>"Submitted to CE4 for decision"</formula>
    </cfRule>
    <cfRule type="cellIs" dxfId="1038" priority="5" operator="equal">
      <formula>"??"</formula>
    </cfRule>
    <cfRule type="cellIs" dxfId="1037" priority="6" operator="equal">
      <formula>"Fail - No report delivered"</formula>
    </cfRule>
    <cfRule type="cellIs" dxfId="1036" priority="7" operator="equal">
      <formula>"No Performance report delivered"</formula>
    </cfRule>
    <cfRule type="cellIs" dxfId="1035" priority="8" operator="equal">
      <formula>"Fail - Missing document"</formula>
    </cfRule>
    <cfRule type="cellIs" dxfId="1034" priority="9" operator="equal">
      <formula>"Fail"</formula>
    </cfRule>
    <cfRule type="cellIs" dxfId="1033" priority="10" operator="equal">
      <formula>"Not applicable"</formula>
    </cfRule>
    <cfRule type="cellIs" dxfId="1032" priority="11" operator="equal">
      <formula>"Pass Enec+"</formula>
    </cfRule>
    <cfRule type="cellIs" dxfId="1031" priority="12" operator="equal">
      <formula>"Pass ENEC"</formula>
    </cfRule>
    <cfRule type="cellIs" dxfId="1030" priority="13" operator="equal">
      <formula>"Pass Family oncept"</formula>
    </cfRule>
    <cfRule type="cellIs" dxfId="1029" priority="14" operator="equal">
      <formula>"Pass"</formula>
    </cfRule>
  </conditionalFormatting>
  <dataValidations count="3">
    <dataValidation type="list" allowBlank="1" showInputMessage="1" showErrorMessage="1" sqref="C15:C16 C164 C213 C309 C176 C189 C426 C7 C325 C299 C344 C346 C359:C360 C364 C368 C366 C319 C376 C394 C476 C458 C157:C158 C54 C27:C29 C166 C183:C185 C181 C254 C261 C250 C270 C286 C281 C264:C265 C301:C303 C288 C321:C322 C317 C329:C330 C341:C342 C334 C332 C327 C349 C354 C384 C390 C388 C379:C380 C403:C404 C420 C414:C415 C412 C397:C398 C473 C443 C439:C440 C436 C433:C434 C431 C423:C424 C470 C466 C462:C463 C454:C456 C479 C482:C483 C227:C236 C129:C130 C119 C124:C126 C121 C117 C145 C143 C138 C134 C20:C24 C92:C95 C103 C105:C110 C66 C41:C42 C78 C140" xr:uid="{50BEE906-A582-468E-828F-3CEF6FC4E780}">
      <formula1>Ledlum_Legend</formula1>
    </dataValidation>
    <dataValidation type="list" allowBlank="1" showInputMessage="1" showErrorMessage="1" error="Cell is protected, use the proposed option of the drop-down list." sqref="C77 C165 C182 C186:C188 C190:C207 C210:C212 C214:C220 C222:C223 C225:C226 C177:C180 C237:C249 C251:C253 C262:C263 C255:C260 C266:C269 C271:C280 C287 C282:C285 C300 C304:C305 C324 C320 C88:C91 C328 C331 C333 C59 C347:C348 C335:C340 C355:C358 C362:C363 C350:C353 C378 C381:C383 C385:C387 C391:C393 C395:C396 C311 C399:C402 C413 C370:C375 C405:C411 C425 C421:C422 C432 C435 C437:C438 C441:C442 C416:C419 C457 C427:C430 C464:C465 C467:C469 C472 C475 C478 C480:C481 C459:C461 C444:C453 C289:C298 C167:C175 C152:C156 C118 C120 C122:C123 C127:C128 C131:C133 C135:C137 C146 C144 C104 C96:C102 C111:C116 C40 C64:C65 C52:C53 C47 C139 C141" xr:uid="{70ACF3A5-36F2-4397-9602-993F14B427E7}">
      <formula1>Ledlum_Legend</formula1>
    </dataValidation>
    <dataValidation allowBlank="1" showInputMessage="1" showErrorMessage="1" error="Cell is protected, use the proposed option of the drop-down list." sqref="C148 C318 C313 C142 C147 C315:C316 C314" xr:uid="{E322600F-C212-47DC-B18E-25A704CE03C0}"/>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6C41E-36B8-4A3A-859F-389CB7073605}">
  <dimension ref="A1:J483"/>
  <sheetViews>
    <sheetView zoomScaleNormal="100" workbookViewId="0">
      <selection activeCell="H11" sqref="H11"/>
    </sheetView>
  </sheetViews>
  <sheetFormatPr defaultColWidth="9.140625" defaultRowHeight="11.45"/>
  <cols>
    <col min="1" max="1" width="7.140625" style="42" customWidth="1"/>
    <col min="2" max="2" width="65" style="31" customWidth="1"/>
    <col min="3" max="3" width="25.28515625" style="31" hidden="1" customWidth="1"/>
    <col min="4" max="4" width="36" style="32" hidden="1" customWidth="1"/>
    <col min="5" max="5" width="2.42578125" style="33" hidden="1" customWidth="1"/>
    <col min="6" max="16384" width="9.140625" style="34"/>
  </cols>
  <sheetData>
    <row r="1" spans="1:8" ht="24">
      <c r="A1" s="89"/>
      <c r="B1" s="279" t="s">
        <v>406</v>
      </c>
      <c r="C1" s="36"/>
      <c r="D1" s="351"/>
      <c r="E1" s="352"/>
      <c r="F1" s="353"/>
      <c r="G1" s="354"/>
      <c r="H1" s="354"/>
    </row>
    <row r="2" spans="1:8" ht="22.5" customHeight="1" thickBot="1">
      <c r="A2" s="85"/>
      <c r="B2" s="85"/>
      <c r="C2" s="36"/>
      <c r="D2" s="351"/>
      <c r="E2" s="352"/>
      <c r="F2" s="354"/>
      <c r="G2" s="354"/>
      <c r="H2" s="354"/>
    </row>
    <row r="3" spans="1:8" ht="15.6">
      <c r="A3" s="86"/>
      <c r="B3" s="87"/>
      <c r="C3" s="88"/>
      <c r="D3" s="355"/>
      <c r="E3" s="356"/>
      <c r="F3" s="354"/>
      <c r="G3" s="354"/>
      <c r="H3" s="354"/>
    </row>
    <row r="4" spans="1:8" ht="12" thickBot="1">
      <c r="A4" s="35"/>
      <c r="B4" s="36"/>
      <c r="C4" s="36"/>
      <c r="D4" s="351"/>
      <c r="E4" s="357"/>
      <c r="F4" s="354"/>
      <c r="G4" s="354"/>
      <c r="H4" s="354"/>
    </row>
    <row r="5" spans="1:8" ht="12.6" thickBot="1">
      <c r="A5" s="581"/>
      <c r="B5" s="582"/>
      <c r="C5" s="90" t="s">
        <v>407</v>
      </c>
      <c r="D5" s="583" t="str">
        <f>$D$9</f>
        <v>Comments</v>
      </c>
      <c r="E5" s="358"/>
      <c r="F5" s="354"/>
      <c r="G5" s="354"/>
      <c r="H5" s="354"/>
    </row>
    <row r="6" spans="1:8" ht="12.6" thickBot="1">
      <c r="A6" s="91"/>
      <c r="B6" s="92"/>
      <c r="C6" s="93" t="s">
        <v>408</v>
      </c>
      <c r="D6" s="584"/>
      <c r="E6" s="358"/>
      <c r="F6" s="354"/>
      <c r="G6" s="354"/>
      <c r="H6" s="354"/>
    </row>
    <row r="7" spans="1:8" ht="12" thickBot="1">
      <c r="A7" s="359"/>
      <c r="B7" s="360" t="s">
        <v>409</v>
      </c>
      <c r="C7" s="361" t="str">
        <f>IF(C40="Ok","Ok","-")</f>
        <v>-</v>
      </c>
      <c r="D7" s="362"/>
      <c r="E7" s="358"/>
      <c r="F7" s="354"/>
      <c r="G7" s="354"/>
      <c r="H7" s="354"/>
    </row>
    <row r="8" spans="1:8" ht="12" thickBot="1">
      <c r="A8" s="363"/>
      <c r="B8" s="364"/>
      <c r="C8" s="364"/>
      <c r="D8" s="351"/>
      <c r="E8" s="357"/>
      <c r="F8" s="354"/>
      <c r="G8" s="354"/>
      <c r="H8" s="354"/>
    </row>
    <row r="9" spans="1:8" ht="15" customHeight="1" thickBot="1">
      <c r="A9" s="585" t="s">
        <v>410</v>
      </c>
      <c r="B9" s="587"/>
      <c r="C9" s="90" t="str">
        <f>C5</f>
        <v>Fill in Name manufacturer</v>
      </c>
      <c r="D9" s="588" t="s">
        <v>31</v>
      </c>
      <c r="E9" s="358"/>
      <c r="F9" s="354"/>
      <c r="G9" s="354"/>
      <c r="H9" s="354"/>
    </row>
    <row r="10" spans="1:8" ht="12.6" thickBot="1">
      <c r="A10" s="91"/>
      <c r="B10" s="92"/>
      <c r="C10" s="93" t="str">
        <f>C6</f>
        <v>Fill in luminare type</v>
      </c>
      <c r="D10" s="589"/>
      <c r="E10" s="358"/>
      <c r="F10" s="354"/>
      <c r="G10" s="354"/>
      <c r="H10" s="354"/>
    </row>
    <row r="11" spans="1:8" ht="57">
      <c r="A11" s="590"/>
      <c r="B11" s="365" t="s">
        <v>411</v>
      </c>
      <c r="C11" s="366" t="str">
        <f>IF(C207="Pass","Pass","-")</f>
        <v>-</v>
      </c>
      <c r="D11" s="367"/>
      <c r="E11" s="358"/>
      <c r="F11" s="354"/>
      <c r="G11" s="354"/>
      <c r="H11" s="203" t="s">
        <v>178</v>
      </c>
    </row>
    <row r="12" spans="1:8" ht="57">
      <c r="A12" s="591"/>
      <c r="B12" s="368" t="s">
        <v>412</v>
      </c>
      <c r="C12" s="369" t="str">
        <f>IF(C220="Pass","Pass","-")</f>
        <v>-</v>
      </c>
      <c r="D12" s="370"/>
      <c r="E12" s="358"/>
      <c r="F12" s="354"/>
      <c r="G12" s="354"/>
      <c r="H12" s="354"/>
    </row>
    <row r="13" spans="1:8" ht="34.15">
      <c r="A13" s="591"/>
      <c r="B13" s="368" t="s">
        <v>413</v>
      </c>
      <c r="C13" s="369" t="str">
        <f>IF(C223="Pass","Pass","-")</f>
        <v>-</v>
      </c>
      <c r="D13" s="370"/>
      <c r="E13" s="358"/>
      <c r="F13" s="354"/>
      <c r="G13" s="354"/>
      <c r="H13" s="354"/>
    </row>
    <row r="14" spans="1:8" ht="34.9" thickBot="1">
      <c r="A14" s="592"/>
      <c r="B14" s="371" t="s">
        <v>414</v>
      </c>
      <c r="C14" s="372" t="str">
        <f>IF(C226="Pass","Pass","-")</f>
        <v>-</v>
      </c>
      <c r="D14" s="373"/>
      <c r="E14" s="358"/>
      <c r="F14" s="354"/>
      <c r="G14" s="354"/>
      <c r="H14" s="354"/>
    </row>
    <row r="15" spans="1:8" ht="12">
      <c r="A15" s="79"/>
      <c r="B15" s="364"/>
      <c r="C15" s="374"/>
      <c r="D15" s="352"/>
      <c r="E15" s="358"/>
      <c r="F15" s="354"/>
      <c r="G15" s="354"/>
      <c r="H15" s="354"/>
    </row>
    <row r="16" spans="1:8" ht="12.6" thickBot="1">
      <c r="A16" s="79"/>
      <c r="B16" s="364"/>
      <c r="C16" s="374"/>
      <c r="D16" s="352"/>
      <c r="E16" s="358"/>
      <c r="F16" s="354"/>
      <c r="G16" s="354"/>
      <c r="H16" s="354"/>
    </row>
    <row r="17" spans="1:5" ht="12.6" thickBot="1">
      <c r="A17" s="585" t="s">
        <v>415</v>
      </c>
      <c r="B17" s="586"/>
      <c r="C17" s="90" t="str">
        <f>$C$9</f>
        <v>Fill in Name manufacturer</v>
      </c>
      <c r="D17" s="583" t="str">
        <f>$D$9</f>
        <v>Comments</v>
      </c>
      <c r="E17" s="358"/>
    </row>
    <row r="18" spans="1:5" ht="12.6" thickBot="1">
      <c r="A18" s="91" t="s">
        <v>416</v>
      </c>
      <c r="B18" s="92" t="s">
        <v>417</v>
      </c>
      <c r="C18" s="93" t="str">
        <f>$C$10</f>
        <v>Fill in luminare type</v>
      </c>
      <c r="D18" s="584"/>
      <c r="E18" s="358"/>
    </row>
    <row r="19" spans="1:5" ht="12" thickBot="1">
      <c r="A19" s="359"/>
      <c r="B19" s="360" t="s">
        <v>418</v>
      </c>
      <c r="C19" s="361" t="str">
        <f>IF(C153="Pass","Pass","-")</f>
        <v>-</v>
      </c>
      <c r="D19" s="362"/>
      <c r="E19" s="358"/>
    </row>
    <row r="20" spans="1:5">
      <c r="A20" s="363"/>
      <c r="B20" s="375"/>
      <c r="C20" s="376"/>
      <c r="D20" s="352"/>
      <c r="E20" s="358"/>
    </row>
    <row r="21" spans="1:5" ht="12" thickBot="1">
      <c r="A21" s="377"/>
      <c r="B21" s="378"/>
      <c r="C21" s="379"/>
      <c r="D21" s="380"/>
      <c r="E21" s="381"/>
    </row>
    <row r="22" spans="1:5">
      <c r="A22" s="382"/>
      <c r="B22" s="375"/>
      <c r="C22" s="374"/>
      <c r="D22" s="352"/>
      <c r="E22" s="354"/>
    </row>
    <row r="23" spans="1:5" ht="22.5" customHeight="1">
      <c r="A23" s="78" t="s">
        <v>419</v>
      </c>
      <c r="B23" s="375"/>
      <c r="C23" s="374"/>
      <c r="D23" s="352"/>
      <c r="E23" s="354"/>
    </row>
    <row r="24" spans="1:5" ht="12" thickBot="1">
      <c r="A24" s="382"/>
      <c r="B24" s="375"/>
      <c r="C24" s="374"/>
      <c r="D24" s="352"/>
      <c r="E24" s="354"/>
    </row>
    <row r="25" spans="1:5" ht="12.6" thickBot="1">
      <c r="A25" s="585" t="s">
        <v>415</v>
      </c>
      <c r="B25" s="586"/>
      <c r="C25" s="90" t="str">
        <f>$C$9</f>
        <v>Fill in Name manufacturer</v>
      </c>
      <c r="D25" s="583" t="str">
        <f>$D$9</f>
        <v>Comments</v>
      </c>
      <c r="E25" s="354"/>
    </row>
    <row r="26" spans="1:5" ht="12.6" thickBot="1">
      <c r="A26" s="91" t="s">
        <v>416</v>
      </c>
      <c r="B26" s="92" t="s">
        <v>172</v>
      </c>
      <c r="C26" s="93" t="str">
        <f>$C$10</f>
        <v>Fill in luminare type</v>
      </c>
      <c r="D26" s="584"/>
      <c r="E26" s="354"/>
    </row>
    <row r="27" spans="1:5" ht="12">
      <c r="A27" s="94" t="s">
        <v>420</v>
      </c>
      <c r="B27" s="95" t="s">
        <v>421</v>
      </c>
      <c r="C27" s="383"/>
      <c r="D27" s="384"/>
      <c r="E27" s="354"/>
    </row>
    <row r="28" spans="1:5" ht="12">
      <c r="A28" s="96"/>
      <c r="B28" s="97" t="s">
        <v>62</v>
      </c>
      <c r="C28" s="385"/>
      <c r="D28" s="386"/>
      <c r="E28" s="354"/>
    </row>
    <row r="29" spans="1:5" ht="12">
      <c r="A29" s="82"/>
      <c r="B29" s="105" t="s">
        <v>422</v>
      </c>
      <c r="C29" s="387"/>
      <c r="D29" s="388"/>
      <c r="E29" s="354"/>
    </row>
    <row r="30" spans="1:5" ht="12">
      <c r="A30" s="80"/>
      <c r="B30" s="389" t="s">
        <v>423</v>
      </c>
      <c r="C30" s="390" t="str">
        <f>IF('Check Certificate + Reports'!B3="Yes","Pass",IF('Check Certificate + Reports'!B3="-","-","Fail"))</f>
        <v>-</v>
      </c>
      <c r="D30" s="391"/>
      <c r="E30" s="354"/>
    </row>
    <row r="31" spans="1:5" ht="12">
      <c r="A31" s="83"/>
      <c r="B31" s="392" t="s">
        <v>424</v>
      </c>
      <c r="C31" s="390" t="str">
        <f>IF('Check Certificate + Reports'!B10="Pass","Pass",IF('Check Certificate + Reports'!B10="-","-","Fail"))</f>
        <v>-</v>
      </c>
      <c r="D31" s="391"/>
      <c r="E31" s="354"/>
    </row>
    <row r="32" spans="1:5" ht="12">
      <c r="A32" s="80"/>
      <c r="B32" s="389" t="s">
        <v>425</v>
      </c>
      <c r="C32" s="390" t="str">
        <f>IF('Check Certificate + Reports'!B4="Yes","Pass",IF('Check Certificate + Reports'!B4="-","-","Fail"))</f>
        <v>-</v>
      </c>
      <c r="D32" s="391"/>
      <c r="E32" s="354"/>
    </row>
    <row r="33" spans="1:5" ht="12">
      <c r="A33" s="83"/>
      <c r="B33" s="392" t="s">
        <v>426</v>
      </c>
      <c r="C33" s="390" t="str">
        <f>IF('Check Certificate + Reports'!B16="Pass","Pass",IF('Check Certificate + Reports'!B16="-","-","Fail"))</f>
        <v>-</v>
      </c>
      <c r="D33" s="391"/>
      <c r="E33" s="354"/>
    </row>
    <row r="34" spans="1:5" ht="12">
      <c r="A34" s="83"/>
      <c r="B34" s="392"/>
      <c r="C34" s="390"/>
      <c r="D34" s="391"/>
      <c r="E34" s="354"/>
    </row>
    <row r="35" spans="1:5" ht="12">
      <c r="A35" s="80"/>
      <c r="B35" s="389" t="s">
        <v>427</v>
      </c>
      <c r="C35" s="390" t="str">
        <f>IF('Check Certificate + Reports'!B84="Pass","Pass",IF('Check Certificate + Reports'!B84="-","-","Fail"))</f>
        <v>-</v>
      </c>
      <c r="D35" s="393"/>
      <c r="E35" s="354"/>
    </row>
    <row r="36" spans="1:5" ht="12">
      <c r="A36" s="80"/>
      <c r="B36" s="392" t="s">
        <v>424</v>
      </c>
      <c r="C36" s="390" t="str">
        <f>IF('Check Certificate + Reports'!B91="Pass","Pass",IF('Check Certificate + Reports'!B91="-","-","Fail"))</f>
        <v>-</v>
      </c>
      <c r="D36" s="393"/>
      <c r="E36" s="354"/>
    </row>
    <row r="37" spans="1:5" ht="12">
      <c r="A37" s="80"/>
      <c r="B37" s="389" t="s">
        <v>428</v>
      </c>
      <c r="C37" s="390" t="str">
        <f>IF('Check Certificate + Reports'!B85="Pass","Pass",IF('Check Certificate + Reports'!B85="-","-","Fail"))</f>
        <v>-</v>
      </c>
      <c r="D37" s="391"/>
      <c r="E37" s="354"/>
    </row>
    <row r="38" spans="1:5" ht="12">
      <c r="A38" s="83"/>
      <c r="B38" s="392" t="s">
        <v>426</v>
      </c>
      <c r="C38" s="390" t="str">
        <f>IF('Check Certificate + Reports'!B97="Pass","Pass",IF('Check Certificate + Reports'!B97="-","-","Fail"))</f>
        <v>-</v>
      </c>
      <c r="D38" s="391"/>
      <c r="E38" s="354"/>
    </row>
    <row r="39" spans="1:5" ht="12">
      <c r="A39" s="83"/>
      <c r="B39" s="394"/>
      <c r="C39" s="395"/>
      <c r="D39" s="391"/>
      <c r="E39" s="354"/>
    </row>
    <row r="40" spans="1:5" ht="12">
      <c r="A40" s="81"/>
      <c r="B40" s="396" t="s">
        <v>429</v>
      </c>
      <c r="C40" s="395" t="s">
        <v>20</v>
      </c>
      <c r="D40" s="391"/>
      <c r="E40" s="354"/>
    </row>
    <row r="41" spans="1:5" ht="12">
      <c r="A41" s="82"/>
      <c r="B41" s="106" t="s">
        <v>430</v>
      </c>
      <c r="C41" s="397"/>
      <c r="D41" s="388"/>
      <c r="E41" s="354"/>
    </row>
    <row r="42" spans="1:5" ht="12">
      <c r="A42" s="80"/>
      <c r="B42" s="107" t="s">
        <v>431</v>
      </c>
      <c r="C42" s="398"/>
      <c r="D42" s="399"/>
      <c r="E42" s="354"/>
    </row>
    <row r="43" spans="1:5" ht="12">
      <c r="A43" s="80"/>
      <c r="B43" s="389" t="s">
        <v>423</v>
      </c>
      <c r="C43" s="390" t="str">
        <f>IF('Check Certificate + Reports'!B20="Yes","Pass",IF('Check Certificate + Reports'!B20="-","-","Fail"))</f>
        <v>-</v>
      </c>
      <c r="D43" s="393"/>
      <c r="E43" s="354"/>
    </row>
    <row r="44" spans="1:5" ht="12">
      <c r="A44" s="80"/>
      <c r="B44" s="392" t="s">
        <v>432</v>
      </c>
      <c r="C44" s="390" t="str">
        <f>IF('Check Certificate + Reports'!B27="Pass","Pass",IF('Check Certificate + Reports'!B27="-","-","Fail"))</f>
        <v>-</v>
      </c>
      <c r="D44" s="393"/>
      <c r="E44" s="354"/>
    </row>
    <row r="45" spans="1:5" ht="12">
      <c r="A45" s="80"/>
      <c r="B45" s="389" t="s">
        <v>433</v>
      </c>
      <c r="C45" s="390" t="str">
        <f>IF('Check Certificate + Reports'!B21="Yes","Pass",IF('Check Certificate + Reports'!B21="-","-","Fail"))</f>
        <v>-</v>
      </c>
      <c r="D45" s="393"/>
      <c r="E45" s="354"/>
    </row>
    <row r="46" spans="1:5" ht="12">
      <c r="A46" s="80"/>
      <c r="B46" s="392" t="s">
        <v>434</v>
      </c>
      <c r="C46" s="390" t="str">
        <f>IF('Check Certificate + Reports'!B33="Pass","Pass",IF('Check Certificate + Reports'!B33="-","-","Fail"))</f>
        <v>-</v>
      </c>
      <c r="D46" s="393"/>
      <c r="E46" s="354"/>
    </row>
    <row r="47" spans="1:5" ht="12">
      <c r="A47" s="80"/>
      <c r="B47" s="392"/>
      <c r="C47" s="390"/>
      <c r="D47" s="393"/>
      <c r="E47" s="354"/>
    </row>
    <row r="48" spans="1:5" ht="12">
      <c r="A48" s="80"/>
      <c r="B48" s="389" t="s">
        <v>427</v>
      </c>
      <c r="C48" s="390" t="str">
        <f>IF('Check Certificate + Reports'!B100="Pass","Pass",IF('Check Certificate + Reports'!B100="-","-","Fail"))</f>
        <v>-</v>
      </c>
      <c r="D48" s="393"/>
      <c r="E48" s="354"/>
    </row>
    <row r="49" spans="1:5" ht="12">
      <c r="A49" s="80"/>
      <c r="B49" s="392" t="s">
        <v>424</v>
      </c>
      <c r="C49" s="390" t="str">
        <f>IF('Check Certificate + Reports'!B107="Pass","Pass",IF('Check Certificate + Reports'!B107="-","-","Fail"))</f>
        <v>-</v>
      </c>
      <c r="D49" s="393"/>
      <c r="E49" s="354"/>
    </row>
    <row r="50" spans="1:5" ht="12">
      <c r="A50" s="80"/>
      <c r="B50" s="389" t="s">
        <v>428</v>
      </c>
      <c r="C50" s="390" t="str">
        <f>IF('Check Certificate + Reports'!B101="Pass","Pass",IF('Check Certificate + Reports'!B101="-","-","Fail"))</f>
        <v>-</v>
      </c>
      <c r="D50" s="391"/>
      <c r="E50" s="354"/>
    </row>
    <row r="51" spans="1:5" ht="12">
      <c r="A51" s="83"/>
      <c r="B51" s="392" t="s">
        <v>426</v>
      </c>
      <c r="C51" s="390" t="str">
        <f>IF('Check Certificate + Reports'!B113="Pass","Pass",IF('Check Certificate + Reports'!B113="-","-","Fail"))</f>
        <v>-</v>
      </c>
      <c r="D51" s="391"/>
      <c r="E51" s="354"/>
    </row>
    <row r="52" spans="1:5" ht="12">
      <c r="A52" s="83"/>
      <c r="B52" s="394"/>
      <c r="C52" s="400"/>
      <c r="D52" s="391"/>
      <c r="E52" s="354"/>
    </row>
    <row r="53" spans="1:5" ht="12">
      <c r="A53" s="81"/>
      <c r="B53" s="401" t="s">
        <v>429</v>
      </c>
      <c r="C53" s="402" t="s">
        <v>20</v>
      </c>
      <c r="D53" s="403"/>
      <c r="E53" s="354"/>
    </row>
    <row r="54" spans="1:5" ht="12">
      <c r="A54" s="80"/>
      <c r="B54" s="107" t="s">
        <v>435</v>
      </c>
      <c r="C54" s="398"/>
      <c r="D54" s="399"/>
      <c r="E54" s="354"/>
    </row>
    <row r="55" spans="1:5" ht="12">
      <c r="A55" s="80"/>
      <c r="B55" s="389" t="s">
        <v>436</v>
      </c>
      <c r="C55" s="390" t="str">
        <f>IF('Check Certificate + Reports'!B37="Yes","Pass",IF('Check Certificate + Reports'!B37="-","-","Fail"))</f>
        <v>-</v>
      </c>
      <c r="D55" s="393"/>
      <c r="E55" s="354"/>
    </row>
    <row r="56" spans="1:5" ht="12">
      <c r="A56" s="80"/>
      <c r="B56" s="392" t="s">
        <v>432</v>
      </c>
      <c r="C56" s="390" t="str">
        <f>IF('Check Certificate + Reports'!B44="Pass","Pass",IF('Check Certificate + Reports'!B44="-","-","Fail"))</f>
        <v>-</v>
      </c>
      <c r="D56" s="393"/>
      <c r="E56" s="354"/>
    </row>
    <row r="57" spans="1:5" ht="12">
      <c r="A57" s="80"/>
      <c r="B57" s="389" t="s">
        <v>437</v>
      </c>
      <c r="C57" s="390" t="str">
        <f>IF('Check Certificate + Reports'!B38="Yes","Pass",IF('Check Certificate + Reports'!B38="-","-","Fail"))</f>
        <v>-</v>
      </c>
      <c r="D57" s="393"/>
      <c r="E57" s="354"/>
    </row>
    <row r="58" spans="1:5" ht="12">
      <c r="A58" s="80"/>
      <c r="B58" s="392" t="s">
        <v>434</v>
      </c>
      <c r="C58" s="390" t="str">
        <f>IF('Check Certificate + Reports'!B50="Pass","Pass",IF('Check Certificate + Reports'!B50="-","-","Fail"))</f>
        <v>-</v>
      </c>
      <c r="D58" s="393"/>
      <c r="E58" s="354"/>
    </row>
    <row r="59" spans="1:5" ht="12">
      <c r="A59" s="80"/>
      <c r="B59" s="392"/>
      <c r="C59" s="390"/>
      <c r="D59" s="393"/>
      <c r="E59" s="354"/>
    </row>
    <row r="60" spans="1:5" ht="12">
      <c r="A60" s="80"/>
      <c r="B60" s="389" t="s">
        <v>427</v>
      </c>
      <c r="C60" s="390" t="str">
        <f>IF('Check Certificate + Reports'!B116="Pass","Pass",IF('Check Certificate + Reports'!B116="-","-","Fail"))</f>
        <v>-</v>
      </c>
      <c r="D60" s="393"/>
      <c r="E60" s="354"/>
    </row>
    <row r="61" spans="1:5" ht="12">
      <c r="A61" s="80"/>
      <c r="B61" s="392" t="s">
        <v>424</v>
      </c>
      <c r="C61" s="390" t="str">
        <f>IF('Check Certificate + Reports'!B123="Pass","Pass",IF('Check Certificate + Reports'!B123="-","-","Fail"))</f>
        <v>-</v>
      </c>
      <c r="D61" s="393"/>
      <c r="E61" s="354"/>
    </row>
    <row r="62" spans="1:5" ht="12">
      <c r="A62" s="80"/>
      <c r="B62" s="389" t="s">
        <v>428</v>
      </c>
      <c r="C62" s="390" t="str">
        <f>IF('Check Certificate + Reports'!B117="Pass","Pass",IF('Check Certificate + Reports'!B117="-","-","Fail"))</f>
        <v>-</v>
      </c>
      <c r="D62" s="391"/>
      <c r="E62" s="354"/>
    </row>
    <row r="63" spans="1:5" ht="12">
      <c r="A63" s="83"/>
      <c r="B63" s="392" t="s">
        <v>426</v>
      </c>
      <c r="C63" s="390" t="str">
        <f>IF('Check Certificate + Reports'!B129="Pass","Pass",IF('Check Certificate + Reports'!B129="-","-","Fail"))</f>
        <v>-</v>
      </c>
      <c r="D63" s="391"/>
      <c r="E63" s="354"/>
    </row>
    <row r="64" spans="1:5" ht="12">
      <c r="A64" s="83"/>
      <c r="B64" s="394"/>
      <c r="C64" s="400"/>
      <c r="D64" s="391"/>
      <c r="E64" s="354"/>
    </row>
    <row r="65" spans="1:5" ht="12.6" thickBot="1">
      <c r="A65" s="81"/>
      <c r="B65" s="401" t="s">
        <v>429</v>
      </c>
      <c r="C65" s="402" t="s">
        <v>20</v>
      </c>
      <c r="D65" s="403"/>
      <c r="E65" s="354"/>
    </row>
    <row r="66" spans="1:5" ht="12.75" customHeight="1">
      <c r="A66" s="289"/>
      <c r="B66" s="290" t="s">
        <v>438</v>
      </c>
      <c r="C66" s="404"/>
      <c r="D66" s="405"/>
      <c r="E66" s="354"/>
    </row>
    <row r="67" spans="1:5" ht="12">
      <c r="A67" s="80"/>
      <c r="B67" s="389" t="s">
        <v>436</v>
      </c>
      <c r="C67" s="390" t="str">
        <f>IF('Check Certificate + Reports'!B53="Yes","Pass",IF('Check Certificate + Reports'!B53="-","-","Fail"))</f>
        <v>-</v>
      </c>
      <c r="D67" s="393"/>
      <c r="E67" s="354"/>
    </row>
    <row r="68" spans="1:5" ht="12">
      <c r="A68" s="80"/>
      <c r="B68" s="392" t="s">
        <v>424</v>
      </c>
      <c r="C68" s="390" t="str">
        <f>IF('Check Certificate + Reports'!B75="Pass","Pass",IF('Check Certificate + Reports'!B75="-","-","Fail"))</f>
        <v>-</v>
      </c>
      <c r="D68" s="393"/>
      <c r="E68" s="354"/>
    </row>
    <row r="69" spans="1:5" ht="12">
      <c r="A69" s="80"/>
      <c r="B69" s="389" t="s">
        <v>437</v>
      </c>
      <c r="C69" s="390" t="str">
        <f>IF('Check Certificate + Reports'!B54="Yes","Pass",IF('Check Certificate + Reports'!B54="-","-","Fail"))</f>
        <v>-</v>
      </c>
      <c r="D69" s="393"/>
      <c r="E69" s="354"/>
    </row>
    <row r="70" spans="1:5" ht="12">
      <c r="A70" s="80"/>
      <c r="B70" s="392" t="s">
        <v>426</v>
      </c>
      <c r="C70" s="390" t="str">
        <f>IF('Check Certificate + Reports'!B64="Pass","Pass",IF('Check Certificate + Reports'!B64="-","-","Fail"))</f>
        <v>-</v>
      </c>
      <c r="D70" s="393"/>
      <c r="E70" s="354"/>
    </row>
    <row r="71" spans="1:5" ht="12">
      <c r="A71" s="80"/>
      <c r="B71" s="392"/>
      <c r="C71" s="390"/>
      <c r="D71" s="393"/>
      <c r="E71" s="354"/>
    </row>
    <row r="72" spans="1:5" ht="12">
      <c r="A72" s="80"/>
      <c r="B72" s="389" t="s">
        <v>427</v>
      </c>
      <c r="C72" s="390" t="str">
        <f>IF('Check Certificate + Reports'!B132="Pass","Pass",IF('Check Certificate + Reports'!B132="-","-","Fail"))</f>
        <v>-</v>
      </c>
      <c r="D72" s="393"/>
      <c r="E72" s="354"/>
    </row>
    <row r="73" spans="1:5" ht="12">
      <c r="A73" s="80"/>
      <c r="B73" s="392" t="s">
        <v>424</v>
      </c>
      <c r="C73" s="390" t="str">
        <f>IF('Check Certificate + Reports'!B139="Pass","Pass",IF('Check Certificate + Reports'!B139="-","-","Fail"))</f>
        <v>-</v>
      </c>
      <c r="D73" s="393"/>
      <c r="E73" s="354"/>
    </row>
    <row r="74" spans="1:5" ht="12">
      <c r="A74" s="80"/>
      <c r="B74" s="389" t="s">
        <v>428</v>
      </c>
      <c r="C74" s="390" t="str">
        <f>IF('Check Certificate + Reports'!B133="Pass","Pass",IF('Check Certificate + Reports'!B133="-","-","Fail"))</f>
        <v>-</v>
      </c>
      <c r="D74" s="391"/>
      <c r="E74" s="354"/>
    </row>
    <row r="75" spans="1:5" ht="12">
      <c r="A75" s="83"/>
      <c r="B75" s="392" t="s">
        <v>426</v>
      </c>
      <c r="C75" s="390" t="str">
        <f>IF('Check Certificate + Reports'!B143="Pass","Pass",IF('Check Certificate + Reports'!B143="-","-","Fail"))</f>
        <v>-</v>
      </c>
      <c r="D75" s="391"/>
      <c r="E75" s="354"/>
    </row>
    <row r="76" spans="1:5" ht="12">
      <c r="A76" s="83"/>
      <c r="B76" s="394"/>
      <c r="C76" s="400"/>
      <c r="D76" s="391"/>
      <c r="E76" s="354"/>
    </row>
    <row r="77" spans="1:5" ht="12">
      <c r="A77" s="81"/>
      <c r="B77" s="401" t="s">
        <v>429</v>
      </c>
      <c r="C77" s="402" t="s">
        <v>20</v>
      </c>
      <c r="D77" s="403"/>
      <c r="E77" s="354"/>
    </row>
    <row r="78" spans="1:5" ht="12">
      <c r="A78" s="82"/>
      <c r="B78" s="105" t="s">
        <v>439</v>
      </c>
      <c r="C78" s="398"/>
      <c r="D78" s="406"/>
      <c r="E78" s="354"/>
    </row>
    <row r="79" spans="1:5" ht="12">
      <c r="A79" s="80"/>
      <c r="B79" s="389" t="s">
        <v>436</v>
      </c>
      <c r="C79" s="390" t="str">
        <f>IF('Check Certificate + Reports'!B68="Yes","Pass",IF('Check Certificate + Reports'!B68="-","-","Fail"))</f>
        <v>-</v>
      </c>
      <c r="D79" s="393"/>
      <c r="E79" s="354"/>
    </row>
    <row r="80" spans="1:5" ht="12">
      <c r="A80" s="80"/>
      <c r="B80" s="392" t="s">
        <v>424</v>
      </c>
      <c r="C80" s="390" t="str">
        <f>IF('Check Certificate + Reports'!B75="Pass","Pass",IF('Check Certificate + Reports'!B75="-","-","Fail"))</f>
        <v>-</v>
      </c>
      <c r="D80" s="393"/>
      <c r="E80" s="354"/>
    </row>
    <row r="81" spans="1:5" ht="12">
      <c r="A81" s="80"/>
      <c r="B81" s="389" t="s">
        <v>437</v>
      </c>
      <c r="C81" s="390" t="str">
        <f>IF('Check Certificate + Reports'!B69="Yes","Pass",IF('Check Certificate + Reports'!B69="-","-","Fail"))</f>
        <v>-</v>
      </c>
      <c r="D81" s="393"/>
      <c r="E81" s="354"/>
    </row>
    <row r="82" spans="1:5" ht="12">
      <c r="A82" s="80"/>
      <c r="B82" s="392" t="s">
        <v>426</v>
      </c>
      <c r="C82" s="390" t="str">
        <f>IF('Check Certificate + Reports'!B79="Pass","Pass",IF('Check Certificate + Reports'!B79="-","-","Fail"))</f>
        <v>-</v>
      </c>
      <c r="D82" s="393"/>
      <c r="E82" s="354"/>
    </row>
    <row r="83" spans="1:5" ht="12">
      <c r="A83" s="80"/>
      <c r="B83" s="392"/>
      <c r="C83" s="390"/>
      <c r="D83" s="393"/>
      <c r="E83" s="354"/>
    </row>
    <row r="84" spans="1:5" ht="12">
      <c r="A84" s="80"/>
      <c r="B84" s="389" t="s">
        <v>427</v>
      </c>
      <c r="C84" s="390" t="str">
        <f>IF('Check Certificate + Reports'!B147="Pass","Pass",IF('Check Certificate + Reports'!B147="-","-","Fail"))</f>
        <v>-</v>
      </c>
      <c r="D84" s="393"/>
      <c r="E84" s="354"/>
    </row>
    <row r="85" spans="1:5" ht="12">
      <c r="A85" s="80"/>
      <c r="B85" s="392" t="s">
        <v>424</v>
      </c>
      <c r="C85" s="390" t="str">
        <f>IF('Check Certificate + Reports'!B154="Pass","Pass",IF('Check Certificate + Reports'!B154="-","-","Fail"))</f>
        <v>-</v>
      </c>
      <c r="D85" s="393"/>
      <c r="E85" s="354"/>
    </row>
    <row r="86" spans="1:5" ht="12">
      <c r="A86" s="80"/>
      <c r="B86" s="389" t="s">
        <v>428</v>
      </c>
      <c r="C86" s="390" t="str">
        <f>IF('Check Certificate + Reports'!B148="Pass","Pass",IF('Check Certificate + Reports'!B148="-","-","Fail"))</f>
        <v>-</v>
      </c>
      <c r="D86" s="391"/>
      <c r="E86" s="354"/>
    </row>
    <row r="87" spans="1:5" ht="12">
      <c r="A87" s="83"/>
      <c r="B87" s="392" t="s">
        <v>426</v>
      </c>
      <c r="C87" s="390" t="str">
        <f>IF('Check Certificate + Reports'!B158="Pass","Pass",IF('Check Certificate + Reports'!B158="-","-","Fail"))</f>
        <v>-</v>
      </c>
      <c r="D87" s="391"/>
      <c r="E87" s="354"/>
    </row>
    <row r="88" spans="1:5" ht="12">
      <c r="A88" s="83"/>
      <c r="B88" s="394"/>
      <c r="C88" s="400"/>
      <c r="D88" s="391"/>
      <c r="E88" s="354"/>
    </row>
    <row r="89" spans="1:5" ht="12.6" thickBot="1">
      <c r="A89" s="283"/>
      <c r="B89" s="407" t="s">
        <v>429</v>
      </c>
      <c r="C89" s="408" t="s">
        <v>20</v>
      </c>
      <c r="D89" s="409"/>
      <c r="E89" s="354"/>
    </row>
    <row r="90" spans="1:5" ht="12">
      <c r="A90" s="70"/>
      <c r="B90" s="410"/>
      <c r="C90" s="374"/>
      <c r="D90" s="352"/>
      <c r="E90" s="354"/>
    </row>
    <row r="91" spans="1:5" s="282" customFormat="1" ht="12.6" thickBot="1">
      <c r="A91" s="70"/>
      <c r="B91" s="410"/>
      <c r="C91" s="374"/>
      <c r="D91" s="352"/>
      <c r="E91" s="353"/>
    </row>
    <row r="92" spans="1:5" ht="12.6" thickBot="1">
      <c r="A92" s="100" t="s">
        <v>131</v>
      </c>
      <c r="B92" s="101" t="s">
        <v>440</v>
      </c>
      <c r="C92" s="411"/>
      <c r="D92" s="412"/>
      <c r="E92" s="354"/>
    </row>
    <row r="93" spans="1:5" ht="12.6" thickBot="1">
      <c r="A93" s="100" t="s">
        <v>441</v>
      </c>
      <c r="B93" s="101" t="s">
        <v>442</v>
      </c>
      <c r="C93" s="411"/>
      <c r="D93" s="412"/>
      <c r="E93" s="354"/>
    </row>
    <row r="94" spans="1:5" ht="12.6" thickBot="1">
      <c r="A94" s="100" t="s">
        <v>443</v>
      </c>
      <c r="B94" s="101" t="s">
        <v>62</v>
      </c>
      <c r="C94" s="411"/>
      <c r="D94" s="412"/>
      <c r="E94" s="354"/>
    </row>
    <row r="95" spans="1:5" ht="12">
      <c r="A95" s="60"/>
      <c r="B95" s="413" t="s">
        <v>444</v>
      </c>
      <c r="C95" s="414"/>
      <c r="D95" s="415"/>
      <c r="E95" s="354"/>
    </row>
    <row r="96" spans="1:5" ht="12">
      <c r="A96" s="60"/>
      <c r="B96" s="416" t="s">
        <v>445</v>
      </c>
      <c r="C96" s="417" t="s">
        <v>20</v>
      </c>
      <c r="D96" s="418"/>
      <c r="E96" s="354"/>
    </row>
    <row r="97" spans="1:5" ht="12">
      <c r="A97" s="60"/>
      <c r="B97" s="416" t="s">
        <v>446</v>
      </c>
      <c r="C97" s="417" t="s">
        <v>20</v>
      </c>
      <c r="D97" s="418"/>
      <c r="E97" s="354"/>
    </row>
    <row r="98" spans="1:5" ht="12">
      <c r="A98" s="60"/>
      <c r="B98" s="416" t="s">
        <v>447</v>
      </c>
      <c r="C98" s="417" t="s">
        <v>20</v>
      </c>
      <c r="D98" s="418"/>
      <c r="E98" s="354"/>
    </row>
    <row r="99" spans="1:5" ht="12">
      <c r="A99" s="71"/>
      <c r="B99" s="419" t="s">
        <v>448</v>
      </c>
      <c r="C99" s="417" t="s">
        <v>20</v>
      </c>
      <c r="D99" s="418"/>
      <c r="E99" s="354"/>
    </row>
    <row r="100" spans="1:5" ht="12">
      <c r="A100" s="60"/>
      <c r="B100" s="420" t="s">
        <v>449</v>
      </c>
      <c r="C100" s="417" t="s">
        <v>20</v>
      </c>
      <c r="D100" s="418"/>
      <c r="E100" s="354"/>
    </row>
    <row r="101" spans="1:5" ht="12">
      <c r="A101" s="60"/>
      <c r="B101" s="420" t="s">
        <v>450</v>
      </c>
      <c r="C101" s="417" t="s">
        <v>20</v>
      </c>
      <c r="D101" s="418"/>
      <c r="E101" s="354"/>
    </row>
    <row r="102" spans="1:5" ht="12.6" thickBot="1">
      <c r="A102" s="60"/>
      <c r="B102" s="420" t="s">
        <v>451</v>
      </c>
      <c r="C102" s="417" t="s">
        <v>20</v>
      </c>
      <c r="D102" s="418"/>
      <c r="E102" s="354"/>
    </row>
    <row r="103" spans="1:5" ht="12.6" thickBot="1">
      <c r="A103" s="100" t="s">
        <v>452</v>
      </c>
      <c r="B103" s="101" t="s">
        <v>453</v>
      </c>
      <c r="C103" s="411"/>
      <c r="D103" s="412"/>
      <c r="E103" s="354"/>
    </row>
    <row r="104" spans="1:5" ht="12.6" thickBot="1">
      <c r="A104" s="71"/>
      <c r="B104" s="421" t="s">
        <v>454</v>
      </c>
      <c r="C104" s="422" t="s">
        <v>20</v>
      </c>
      <c r="D104" s="418"/>
      <c r="E104" s="354"/>
    </row>
    <row r="105" spans="1:5" ht="12.6" thickBot="1">
      <c r="A105" s="100" t="s">
        <v>455</v>
      </c>
      <c r="B105" s="101" t="s">
        <v>456</v>
      </c>
      <c r="C105" s="411"/>
      <c r="D105" s="412"/>
      <c r="E105" s="354"/>
    </row>
    <row r="106" spans="1:5" ht="12">
      <c r="A106" s="46"/>
      <c r="B106" s="423" t="s">
        <v>457</v>
      </c>
      <c r="C106" s="424" t="s">
        <v>20</v>
      </c>
      <c r="D106" s="418"/>
      <c r="E106" s="354"/>
    </row>
    <row r="107" spans="1:5" ht="12">
      <c r="A107" s="44"/>
      <c r="B107" s="425" t="s">
        <v>458</v>
      </c>
      <c r="C107" s="424" t="s">
        <v>20</v>
      </c>
      <c r="D107" s="418"/>
      <c r="E107" s="354"/>
    </row>
    <row r="108" spans="1:5" ht="22.9">
      <c r="A108" s="44"/>
      <c r="B108" s="425" t="s">
        <v>459</v>
      </c>
      <c r="C108" s="424" t="s">
        <v>20</v>
      </c>
      <c r="D108" s="418"/>
      <c r="E108" s="354"/>
    </row>
    <row r="109" spans="1:5" ht="12.6" thickBot="1">
      <c r="A109" s="72"/>
      <c r="B109" s="426" t="s">
        <v>460</v>
      </c>
      <c r="C109" s="424" t="s">
        <v>20</v>
      </c>
      <c r="D109" s="418"/>
      <c r="E109" s="354"/>
    </row>
    <row r="110" spans="1:5" ht="12.6" thickBot="1">
      <c r="A110" s="100" t="s">
        <v>461</v>
      </c>
      <c r="B110" s="101" t="s">
        <v>462</v>
      </c>
      <c r="C110" s="427"/>
      <c r="D110" s="412"/>
      <c r="E110" s="354"/>
    </row>
    <row r="111" spans="1:5" ht="34.15">
      <c r="A111" s="44"/>
      <c r="B111" s="428" t="s">
        <v>463</v>
      </c>
      <c r="C111" s="429" t="s">
        <v>20</v>
      </c>
      <c r="D111" s="418"/>
      <c r="E111" s="354"/>
    </row>
    <row r="112" spans="1:5" ht="22.9">
      <c r="A112" s="44"/>
      <c r="B112" s="430" t="s">
        <v>464</v>
      </c>
      <c r="C112" s="417" t="s">
        <v>20</v>
      </c>
      <c r="D112" s="418"/>
      <c r="E112" s="354"/>
    </row>
    <row r="113" spans="1:5" ht="22.9">
      <c r="A113" s="44"/>
      <c r="B113" s="430" t="s">
        <v>465</v>
      </c>
      <c r="C113" s="417" t="s">
        <v>20</v>
      </c>
      <c r="D113" s="418"/>
      <c r="E113" s="354"/>
    </row>
    <row r="114" spans="1:5" ht="22.9">
      <c r="A114" s="44"/>
      <c r="B114" s="430" t="s">
        <v>466</v>
      </c>
      <c r="C114" s="417" t="s">
        <v>20</v>
      </c>
      <c r="D114" s="418"/>
      <c r="E114" s="354"/>
    </row>
    <row r="115" spans="1:5" ht="12">
      <c r="A115" s="44"/>
      <c r="B115" s="430" t="s">
        <v>467</v>
      </c>
      <c r="C115" s="431" t="s">
        <v>20</v>
      </c>
      <c r="D115" s="418"/>
      <c r="E115" s="354"/>
    </row>
    <row r="116" spans="1:5" ht="12.6" thickBot="1">
      <c r="A116" s="72"/>
      <c r="B116" s="432" t="s">
        <v>468</v>
      </c>
      <c r="C116" s="433" t="s">
        <v>20</v>
      </c>
      <c r="D116" s="357"/>
      <c r="E116" s="354"/>
    </row>
    <row r="117" spans="1:5" ht="12.6" thickBot="1">
      <c r="A117" s="100" t="s">
        <v>469</v>
      </c>
      <c r="B117" s="101" t="s">
        <v>470</v>
      </c>
      <c r="C117" s="411"/>
      <c r="D117" s="412"/>
      <c r="E117" s="354"/>
    </row>
    <row r="118" spans="1:5" ht="23.45" thickBot="1">
      <c r="A118" s="44"/>
      <c r="B118" s="434" t="s">
        <v>471</v>
      </c>
      <c r="C118" s="435" t="s">
        <v>805</v>
      </c>
      <c r="D118" s="418"/>
      <c r="E118" s="354"/>
    </row>
    <row r="119" spans="1:5" ht="12" thickBot="1">
      <c r="A119" s="280" t="s">
        <v>472</v>
      </c>
      <c r="B119" s="436" t="s">
        <v>473</v>
      </c>
      <c r="C119" s="437"/>
      <c r="D119" s="438"/>
      <c r="E119" s="354"/>
    </row>
    <row r="120" spans="1:5" ht="12.6" thickBot="1">
      <c r="A120" s="44"/>
      <c r="B120" s="439" t="s">
        <v>474</v>
      </c>
      <c r="C120" s="417" t="s">
        <v>805</v>
      </c>
      <c r="D120" s="418"/>
      <c r="E120" s="354"/>
    </row>
    <row r="121" spans="1:5" ht="12" thickBot="1">
      <c r="A121" s="280" t="s">
        <v>475</v>
      </c>
      <c r="B121" s="436" t="s">
        <v>476</v>
      </c>
      <c r="C121" s="437"/>
      <c r="D121" s="438"/>
      <c r="E121" s="354"/>
    </row>
    <row r="122" spans="1:5" ht="12">
      <c r="A122" s="44"/>
      <c r="B122" s="439" t="s">
        <v>477</v>
      </c>
      <c r="C122" s="417" t="s">
        <v>805</v>
      </c>
      <c r="D122" s="418"/>
      <c r="E122" s="354"/>
    </row>
    <row r="123" spans="1:5" ht="12.6" thickBot="1">
      <c r="A123" s="56"/>
      <c r="B123" s="273" t="s">
        <v>478</v>
      </c>
      <c r="C123" s="440" t="s">
        <v>805</v>
      </c>
      <c r="D123" s="357"/>
      <c r="E123" s="354"/>
    </row>
    <row r="124" spans="1:5" ht="12.6" thickBot="1">
      <c r="A124" s="100" t="s">
        <v>141</v>
      </c>
      <c r="B124" s="101" t="s">
        <v>479</v>
      </c>
      <c r="C124" s="411"/>
      <c r="D124" s="412"/>
      <c r="E124" s="354"/>
    </row>
    <row r="125" spans="1:5" ht="12.6" thickBot="1">
      <c r="A125" s="275" t="s">
        <v>144</v>
      </c>
      <c r="B125" s="274" t="s">
        <v>145</v>
      </c>
      <c r="C125" s="437"/>
      <c r="D125" s="438"/>
      <c r="E125" s="354"/>
    </row>
    <row r="126" spans="1:5" ht="22.9">
      <c r="A126" s="44"/>
      <c r="B126" s="441" t="s">
        <v>146</v>
      </c>
      <c r="C126" s="417"/>
      <c r="D126" s="418"/>
      <c r="E126" s="354"/>
    </row>
    <row r="127" spans="1:5" ht="12">
      <c r="A127" s="44"/>
      <c r="B127" s="442" t="s">
        <v>480</v>
      </c>
      <c r="C127" s="417" t="s">
        <v>20</v>
      </c>
      <c r="D127" s="418"/>
      <c r="E127" s="354"/>
    </row>
    <row r="128" spans="1:5" ht="12.6" thickBot="1">
      <c r="A128" s="43"/>
      <c r="B128" s="443" t="s">
        <v>481</v>
      </c>
      <c r="C128" s="444" t="s">
        <v>20</v>
      </c>
      <c r="D128" s="418"/>
      <c r="E128" s="354"/>
    </row>
    <row r="129" spans="1:5" ht="12.6" thickBot="1">
      <c r="A129" s="275" t="s">
        <v>148</v>
      </c>
      <c r="B129" s="274" t="s">
        <v>149</v>
      </c>
      <c r="C129" s="437"/>
      <c r="D129" s="438"/>
      <c r="E129" s="354"/>
    </row>
    <row r="130" spans="1:5" ht="12">
      <c r="A130" s="75"/>
      <c r="B130" s="445" t="s">
        <v>482</v>
      </c>
      <c r="C130" s="414"/>
      <c r="D130" s="446"/>
      <c r="E130" s="354"/>
    </row>
    <row r="131" spans="1:5" ht="12">
      <c r="A131" s="46"/>
      <c r="B131" s="425" t="s">
        <v>483</v>
      </c>
      <c r="C131" s="424" t="s">
        <v>20</v>
      </c>
      <c r="D131" s="418"/>
      <c r="E131" s="354"/>
    </row>
    <row r="132" spans="1:5" ht="12">
      <c r="A132" s="46"/>
      <c r="B132" s="425" t="s">
        <v>484</v>
      </c>
      <c r="C132" s="424" t="s">
        <v>20</v>
      </c>
      <c r="D132" s="418"/>
      <c r="E132" s="354"/>
    </row>
    <row r="133" spans="1:5" ht="12">
      <c r="A133" s="46"/>
      <c r="B133" s="425" t="s">
        <v>485</v>
      </c>
      <c r="C133" s="424" t="s">
        <v>20</v>
      </c>
      <c r="D133" s="418"/>
      <c r="E133" s="354"/>
    </row>
    <row r="134" spans="1:5" ht="12">
      <c r="A134" s="46"/>
      <c r="B134" s="447" t="s">
        <v>486</v>
      </c>
      <c r="C134" s="448"/>
      <c r="D134" s="415"/>
      <c r="E134" s="354"/>
    </row>
    <row r="135" spans="1:5" ht="22.9">
      <c r="A135" s="44"/>
      <c r="B135" s="449" t="s">
        <v>150</v>
      </c>
      <c r="C135" s="417" t="s">
        <v>20</v>
      </c>
      <c r="D135" s="418"/>
      <c r="E135" s="354"/>
    </row>
    <row r="136" spans="1:5" ht="12">
      <c r="A136" s="44"/>
      <c r="B136" s="450" t="s">
        <v>487</v>
      </c>
      <c r="C136" s="448"/>
      <c r="D136" s="451"/>
      <c r="E136" s="354"/>
    </row>
    <row r="137" spans="1:5" ht="22.9">
      <c r="A137" s="59"/>
      <c r="B137" s="452" t="s">
        <v>156</v>
      </c>
      <c r="C137" s="431" t="s">
        <v>20</v>
      </c>
      <c r="D137" s="418"/>
      <c r="E137" s="354"/>
    </row>
    <row r="138" spans="1:5" ht="24">
      <c r="A138" s="44"/>
      <c r="B138" s="109" t="s">
        <v>488</v>
      </c>
      <c r="C138" s="448"/>
      <c r="D138" s="451"/>
      <c r="E138" s="354"/>
    </row>
    <row r="139" spans="1:5" ht="34.15">
      <c r="A139" s="48"/>
      <c r="B139" s="441" t="s">
        <v>489</v>
      </c>
      <c r="C139" s="453" t="s">
        <v>20</v>
      </c>
      <c r="D139" s="454"/>
      <c r="E139" s="354"/>
    </row>
    <row r="140" spans="1:5" ht="34.15">
      <c r="A140" s="48"/>
      <c r="B140" s="455" t="s">
        <v>157</v>
      </c>
      <c r="C140" s="456"/>
      <c r="D140" s="415"/>
      <c r="E140" s="354"/>
    </row>
    <row r="141" spans="1:5" ht="12">
      <c r="A141" s="44"/>
      <c r="B141" s="442" t="s">
        <v>490</v>
      </c>
      <c r="C141" s="417" t="s">
        <v>20</v>
      </c>
      <c r="D141" s="370"/>
      <c r="E141" s="354"/>
    </row>
    <row r="142" spans="1:5" ht="12">
      <c r="A142" s="44"/>
      <c r="B142" s="334" t="s">
        <v>491</v>
      </c>
      <c r="C142" s="417" t="str">
        <f>IF(AND($C$135="Pass",$C$137="Pass",C139="Pass",C141="Pass"),"Pass","-")</f>
        <v>-</v>
      </c>
      <c r="D142" s="454"/>
      <c r="E142" s="354"/>
    </row>
    <row r="143" spans="1:5" ht="24">
      <c r="A143" s="44"/>
      <c r="B143" s="109" t="s">
        <v>154</v>
      </c>
      <c r="C143" s="448"/>
      <c r="D143" s="451"/>
      <c r="E143" s="354"/>
    </row>
    <row r="144" spans="1:5" ht="34.15">
      <c r="A144" s="44"/>
      <c r="B144" s="441" t="s">
        <v>492</v>
      </c>
      <c r="C144" s="417" t="s">
        <v>20</v>
      </c>
      <c r="D144" s="454"/>
      <c r="E144" s="354"/>
    </row>
    <row r="145" spans="1:8" ht="34.15">
      <c r="A145" s="48"/>
      <c r="B145" s="455" t="s">
        <v>157</v>
      </c>
      <c r="C145" s="456"/>
      <c r="D145" s="415"/>
      <c r="E145" s="354"/>
      <c r="F145" s="354"/>
      <c r="G145" s="354"/>
      <c r="H145" s="354"/>
    </row>
    <row r="146" spans="1:8" ht="12">
      <c r="A146" s="48"/>
      <c r="B146" s="442" t="s">
        <v>493</v>
      </c>
      <c r="C146" s="453" t="s">
        <v>20</v>
      </c>
      <c r="D146" s="457"/>
      <c r="E146" s="354"/>
      <c r="F146" s="354"/>
      <c r="G146" s="354"/>
      <c r="H146" s="354"/>
    </row>
    <row r="147" spans="1:8" ht="12">
      <c r="A147" s="44"/>
      <c r="B147" s="334" t="s">
        <v>494</v>
      </c>
      <c r="C147" s="417" t="str">
        <f>IF(AND($C$135="Pass",$C$137="Pass",C144="Pass",C146="Pass"),"Pass","-")</f>
        <v>-</v>
      </c>
      <c r="D147" s="454"/>
      <c r="E147" s="354"/>
      <c r="F147" s="354"/>
      <c r="G147" s="354"/>
      <c r="H147" s="354"/>
    </row>
    <row r="148" spans="1:8" ht="12.6" thickBot="1">
      <c r="A148" s="43"/>
      <c r="B148" s="335"/>
      <c r="C148" s="458"/>
      <c r="D148" s="373"/>
      <c r="E148" s="354"/>
      <c r="F148" s="354"/>
      <c r="G148" s="354"/>
      <c r="H148" s="354"/>
    </row>
    <row r="149" spans="1:8" ht="15.6">
      <c r="A149" s="85"/>
      <c r="B149" s="85"/>
      <c r="C149" s="36"/>
      <c r="D149" s="351"/>
      <c r="E149" s="352"/>
      <c r="F149" s="353"/>
      <c r="G149" s="354"/>
      <c r="H149" s="354"/>
    </row>
    <row r="150" spans="1:8" ht="15.6">
      <c r="A150" s="78" t="s">
        <v>495</v>
      </c>
      <c r="B150" s="85"/>
      <c r="C150" s="36"/>
      <c r="D150" s="351"/>
      <c r="E150" s="352"/>
      <c r="F150" s="353"/>
      <c r="G150" s="354"/>
      <c r="H150" s="354"/>
    </row>
    <row r="151" spans="1:8" ht="16.149999999999999" thickBot="1">
      <c r="A151" s="277"/>
      <c r="B151" s="277"/>
      <c r="C151" s="278"/>
      <c r="D151" s="459"/>
      <c r="E151" s="352"/>
      <c r="F151" s="353"/>
      <c r="G151" s="354"/>
      <c r="H151" s="354"/>
    </row>
    <row r="152" spans="1:8" ht="12.6" thickBot="1">
      <c r="A152" s="73"/>
      <c r="B152" s="276" t="s">
        <v>496</v>
      </c>
      <c r="C152" s="437"/>
      <c r="D152" s="438"/>
      <c r="E152" s="354"/>
      <c r="F152" s="354"/>
      <c r="G152" s="354"/>
      <c r="H152" s="354"/>
    </row>
    <row r="153" spans="1:8" ht="15" customHeight="1">
      <c r="A153" s="56"/>
      <c r="B153" s="460" t="s">
        <v>418</v>
      </c>
      <c r="C153" s="440" t="s">
        <v>20</v>
      </c>
      <c r="D153" s="461"/>
      <c r="E153" s="354"/>
      <c r="F153" s="354"/>
      <c r="G153" s="354"/>
      <c r="H153" s="354"/>
    </row>
    <row r="154" spans="1:8" ht="12">
      <c r="A154" s="48"/>
      <c r="B154" s="462" t="s">
        <v>497</v>
      </c>
      <c r="C154" s="417" t="s">
        <v>805</v>
      </c>
      <c r="D154" s="463"/>
      <c r="E154" s="354"/>
      <c r="F154" s="354"/>
      <c r="G154" s="354"/>
      <c r="H154" s="354"/>
    </row>
    <row r="155" spans="1:8" ht="30" customHeight="1">
      <c r="A155" s="44"/>
      <c r="B155" s="423" t="s">
        <v>498</v>
      </c>
      <c r="C155" s="417" t="s">
        <v>20</v>
      </c>
      <c r="D155" s="370"/>
      <c r="E155" s="354"/>
      <c r="F155" s="354"/>
      <c r="G155" s="354"/>
      <c r="H155" s="354"/>
    </row>
    <row r="156" spans="1:8" ht="33.75" customHeight="1" thickBot="1">
      <c r="A156" s="72"/>
      <c r="B156" s="464" t="s">
        <v>499</v>
      </c>
      <c r="C156" s="433" t="s">
        <v>805</v>
      </c>
      <c r="D156" s="465"/>
      <c r="E156" s="354"/>
      <c r="F156" s="354"/>
      <c r="G156" s="354"/>
      <c r="H156" s="354"/>
    </row>
    <row r="157" spans="1:8" ht="12.6" thickBot="1">
      <c r="A157" s="98" t="s">
        <v>500</v>
      </c>
      <c r="B157" s="99" t="s">
        <v>501</v>
      </c>
      <c r="C157" s="427"/>
      <c r="D157" s="466"/>
      <c r="E157" s="354"/>
      <c r="F157" s="354"/>
      <c r="G157" s="354"/>
      <c r="H157" s="354"/>
    </row>
    <row r="158" spans="1:8" ht="12">
      <c r="A158" s="94" t="s">
        <v>199</v>
      </c>
      <c r="B158" s="95" t="s">
        <v>502</v>
      </c>
      <c r="C158" s="383"/>
      <c r="D158" s="384"/>
      <c r="E158" s="354"/>
      <c r="F158" s="354"/>
      <c r="G158" s="354"/>
      <c r="H158" s="354"/>
    </row>
    <row r="159" spans="1:8" ht="18.75" customHeight="1">
      <c r="A159" s="50"/>
      <c r="B159" s="467" t="s">
        <v>503</v>
      </c>
      <c r="C159" s="468" t="str">
        <f>IF(OR($C$33="Pass",$C$38="Pass",$C$70="Pass",$C$75="Pass"),"Pass","Fail")</f>
        <v>Fail</v>
      </c>
      <c r="D159" s="370"/>
      <c r="E159" s="354"/>
      <c r="F159" s="354"/>
      <c r="G159" s="354"/>
      <c r="H159" s="354"/>
    </row>
    <row r="160" spans="1:8" ht="13.5" hidden="1" customHeight="1">
      <c r="A160" s="50"/>
      <c r="B160" s="467"/>
      <c r="C160" s="468" t="str">
        <f>IF(OR($C$33="Pass",$C$39="Pass",$C$70="Pass",$C$75="Pass"),"Pass","Fail")</f>
        <v>Fail</v>
      </c>
      <c r="D160" s="370"/>
      <c r="E160" s="354"/>
      <c r="F160" s="354"/>
      <c r="G160" s="354"/>
      <c r="H160" s="354"/>
    </row>
    <row r="161" spans="1:5" ht="12">
      <c r="A161" s="50"/>
      <c r="B161" s="467" t="s">
        <v>504</v>
      </c>
      <c r="C161" s="468" t="str">
        <f>IF(OR(C33="Pass",C38="Pass"),"Pass","Fail")</f>
        <v>Fail</v>
      </c>
      <c r="D161" s="370"/>
      <c r="E161" s="354"/>
    </row>
    <row r="162" spans="1:5" ht="12">
      <c r="A162" s="44"/>
      <c r="B162" s="441" t="s">
        <v>505</v>
      </c>
      <c r="C162" s="469" t="str">
        <f>IF(OR(C46="Pass",C51="Pass"),"Pass","Fail")</f>
        <v>Fail</v>
      </c>
      <c r="D162" s="370"/>
      <c r="E162" s="354"/>
    </row>
    <row r="163" spans="1:5" ht="12.6" thickBot="1">
      <c r="A163" s="56"/>
      <c r="B163" s="441" t="s">
        <v>806</v>
      </c>
      <c r="C163" s="469" t="str">
        <f>IF(OR(C58="Pass",C63="Pass"),"Pass","Fail")</f>
        <v>Fail</v>
      </c>
      <c r="D163" s="463"/>
      <c r="E163" s="354"/>
    </row>
    <row r="164" spans="1:5" ht="12">
      <c r="A164" s="94" t="s">
        <v>208</v>
      </c>
      <c r="B164" s="95" t="s">
        <v>507</v>
      </c>
      <c r="C164" s="383"/>
      <c r="D164" s="384"/>
      <c r="E164" s="354"/>
    </row>
    <row r="165" spans="1:5" ht="12.6" thickBot="1">
      <c r="A165" s="43"/>
      <c r="B165" s="470" t="s">
        <v>508</v>
      </c>
      <c r="C165" s="444" t="s">
        <v>20</v>
      </c>
      <c r="D165" s="373"/>
      <c r="E165" s="354"/>
    </row>
    <row r="166" spans="1:5" ht="12.6" thickBot="1">
      <c r="A166" s="100" t="s">
        <v>211</v>
      </c>
      <c r="B166" s="101" t="s">
        <v>509</v>
      </c>
      <c r="C166" s="411"/>
      <c r="D166" s="412"/>
      <c r="E166" s="354"/>
    </row>
    <row r="167" spans="1:5" ht="12">
      <c r="A167" s="59"/>
      <c r="B167" s="471" t="s">
        <v>510</v>
      </c>
      <c r="C167" s="417" t="s">
        <v>805</v>
      </c>
      <c r="D167" s="461"/>
      <c r="E167" s="354"/>
    </row>
    <row r="168" spans="1:5" ht="12">
      <c r="A168" s="44"/>
      <c r="B168" s="441" t="s">
        <v>511</v>
      </c>
      <c r="C168" s="417" t="s">
        <v>805</v>
      </c>
      <c r="D168" s="370"/>
      <c r="E168" s="354"/>
    </row>
    <row r="169" spans="1:5" ht="12">
      <c r="A169" s="44"/>
      <c r="B169" s="441" t="s">
        <v>512</v>
      </c>
      <c r="C169" s="417" t="s">
        <v>20</v>
      </c>
      <c r="D169" s="370"/>
      <c r="E169" s="354"/>
    </row>
    <row r="170" spans="1:5" ht="12">
      <c r="A170" s="44"/>
      <c r="B170" s="441" t="s">
        <v>513</v>
      </c>
      <c r="C170" s="417" t="s">
        <v>20</v>
      </c>
      <c r="D170" s="370"/>
      <c r="E170" s="354"/>
    </row>
    <row r="171" spans="1:5" ht="12">
      <c r="A171" s="44"/>
      <c r="B171" s="441" t="s">
        <v>514</v>
      </c>
      <c r="C171" s="417" t="s">
        <v>20</v>
      </c>
      <c r="D171" s="370"/>
      <c r="E171" s="354"/>
    </row>
    <row r="172" spans="1:5" ht="12">
      <c r="A172" s="44"/>
      <c r="B172" s="441" t="s">
        <v>515</v>
      </c>
      <c r="C172" s="417" t="s">
        <v>805</v>
      </c>
      <c r="D172" s="370"/>
      <c r="E172" s="354"/>
    </row>
    <row r="173" spans="1:5" ht="12">
      <c r="A173" s="44"/>
      <c r="B173" s="441" t="s">
        <v>516</v>
      </c>
      <c r="C173" s="417" t="s">
        <v>805</v>
      </c>
      <c r="D173" s="370"/>
      <c r="E173" s="354"/>
    </row>
    <row r="174" spans="1:5" ht="12">
      <c r="A174" s="44"/>
      <c r="B174" s="441" t="s">
        <v>517</v>
      </c>
      <c r="C174" s="417" t="s">
        <v>805</v>
      </c>
      <c r="D174" s="370"/>
      <c r="E174" s="354"/>
    </row>
    <row r="175" spans="1:5" ht="12.6" thickBot="1">
      <c r="A175" s="43"/>
      <c r="B175" s="470" t="s">
        <v>518</v>
      </c>
      <c r="C175" s="444" t="s">
        <v>20</v>
      </c>
      <c r="D175" s="373"/>
      <c r="E175" s="354"/>
    </row>
    <row r="176" spans="1:5" ht="12.6" thickBot="1">
      <c r="A176" s="102" t="s">
        <v>218</v>
      </c>
      <c r="B176" s="103" t="s">
        <v>519</v>
      </c>
      <c r="C176" s="411"/>
      <c r="D176" s="472"/>
      <c r="E176" s="354"/>
    </row>
    <row r="177" spans="1:5" ht="12">
      <c r="A177" s="69"/>
      <c r="B177" s="473" t="s">
        <v>520</v>
      </c>
      <c r="C177" s="431" t="s">
        <v>20</v>
      </c>
      <c r="D177" s="367"/>
      <c r="E177" s="354"/>
    </row>
    <row r="178" spans="1:5" ht="12">
      <c r="A178" s="44"/>
      <c r="B178" s="441" t="s">
        <v>521</v>
      </c>
      <c r="C178" s="431" t="s">
        <v>20</v>
      </c>
      <c r="D178" s="370"/>
      <c r="E178" s="354"/>
    </row>
    <row r="179" spans="1:5" ht="12">
      <c r="A179" s="44"/>
      <c r="B179" s="441" t="s">
        <v>522</v>
      </c>
      <c r="C179" s="431" t="s">
        <v>20</v>
      </c>
      <c r="D179" s="370"/>
      <c r="E179" s="354"/>
    </row>
    <row r="180" spans="1:5" ht="12.6" thickBot="1">
      <c r="A180" s="43"/>
      <c r="B180" s="470" t="s">
        <v>523</v>
      </c>
      <c r="C180" s="444" t="s">
        <v>20</v>
      </c>
      <c r="D180" s="373"/>
      <c r="E180" s="354"/>
    </row>
    <row r="181" spans="1:5" ht="12.6" thickBot="1">
      <c r="A181" s="102" t="s">
        <v>524</v>
      </c>
      <c r="B181" s="103" t="s">
        <v>525</v>
      </c>
      <c r="C181" s="474"/>
      <c r="D181" s="472"/>
      <c r="E181" s="354"/>
    </row>
    <row r="182" spans="1:5" ht="12.6" thickBot="1">
      <c r="A182" s="69"/>
      <c r="B182" s="473" t="s">
        <v>526</v>
      </c>
      <c r="C182" s="435" t="s">
        <v>20</v>
      </c>
      <c r="D182" s="475"/>
      <c r="E182" s="354"/>
    </row>
    <row r="183" spans="1:5" ht="12.6" thickBot="1">
      <c r="A183" s="100" t="s">
        <v>527</v>
      </c>
      <c r="B183" s="101" t="s">
        <v>528</v>
      </c>
      <c r="C183" s="411"/>
      <c r="D183" s="412"/>
      <c r="E183" s="354"/>
    </row>
    <row r="184" spans="1:5" ht="12.6" thickBot="1">
      <c r="A184" s="94" t="s">
        <v>202</v>
      </c>
      <c r="B184" s="104" t="s">
        <v>529</v>
      </c>
      <c r="C184" s="474"/>
      <c r="D184" s="472"/>
      <c r="E184" s="354"/>
    </row>
    <row r="185" spans="1:5" ht="12">
      <c r="A185" s="76"/>
      <c r="B185" s="108" t="s">
        <v>530</v>
      </c>
      <c r="C185" s="476"/>
      <c r="D185" s="477"/>
      <c r="E185" s="354"/>
    </row>
    <row r="186" spans="1:5" ht="22.9">
      <c r="A186" s="76"/>
      <c r="B186" s="441" t="s">
        <v>531</v>
      </c>
      <c r="C186" s="478" t="s">
        <v>20</v>
      </c>
      <c r="D186" s="370"/>
      <c r="E186" s="354"/>
    </row>
    <row r="187" spans="1:5" ht="34.15">
      <c r="A187" s="76"/>
      <c r="B187" s="441" t="s">
        <v>532</v>
      </c>
      <c r="C187" s="478" t="s">
        <v>20</v>
      </c>
      <c r="D187" s="370"/>
      <c r="E187" s="354"/>
    </row>
    <row r="188" spans="1:5" ht="45.6">
      <c r="A188" s="76"/>
      <c r="B188" s="441" t="s">
        <v>533</v>
      </c>
      <c r="C188" s="478" t="s">
        <v>20</v>
      </c>
      <c r="D188" s="370"/>
      <c r="E188" s="354"/>
    </row>
    <row r="189" spans="1:5" ht="12">
      <c r="A189" s="76"/>
      <c r="B189" s="109" t="s">
        <v>534</v>
      </c>
      <c r="C189" s="479"/>
      <c r="D189" s="451"/>
      <c r="E189" s="354"/>
    </row>
    <row r="190" spans="1:5" ht="12">
      <c r="A190" s="76"/>
      <c r="B190" s="441" t="s">
        <v>535</v>
      </c>
      <c r="C190" s="478" t="s">
        <v>20</v>
      </c>
      <c r="D190" s="370"/>
      <c r="E190" s="354"/>
    </row>
    <row r="191" spans="1:5" ht="12">
      <c r="A191" s="76"/>
      <c r="B191" s="55" t="s">
        <v>536</v>
      </c>
      <c r="C191" s="478"/>
      <c r="D191" s="370"/>
      <c r="E191" s="354"/>
    </row>
    <row r="192" spans="1:5" ht="12">
      <c r="A192" s="76"/>
      <c r="B192" s="442" t="s">
        <v>537</v>
      </c>
      <c r="C192" s="478" t="s">
        <v>20</v>
      </c>
      <c r="D192" s="370"/>
      <c r="E192" s="354"/>
    </row>
    <row r="193" spans="1:5" ht="12">
      <c r="A193" s="76"/>
      <c r="B193" s="442" t="s">
        <v>538</v>
      </c>
      <c r="C193" s="478" t="s">
        <v>20</v>
      </c>
      <c r="D193" s="370"/>
      <c r="E193" s="354"/>
    </row>
    <row r="194" spans="1:5" ht="22.9">
      <c r="A194" s="76"/>
      <c r="B194" s="442" t="s">
        <v>539</v>
      </c>
      <c r="C194" s="478" t="s">
        <v>20</v>
      </c>
      <c r="D194" s="370"/>
      <c r="E194" s="354"/>
    </row>
    <row r="195" spans="1:5" ht="22.9">
      <c r="A195" s="76"/>
      <c r="B195" s="442" t="s">
        <v>540</v>
      </c>
      <c r="C195" s="478" t="s">
        <v>20</v>
      </c>
      <c r="D195" s="370"/>
      <c r="E195" s="354"/>
    </row>
    <row r="196" spans="1:5" ht="12">
      <c r="A196" s="76"/>
      <c r="B196" s="442" t="s">
        <v>541</v>
      </c>
      <c r="C196" s="478" t="s">
        <v>20</v>
      </c>
      <c r="D196" s="370"/>
      <c r="E196" s="354"/>
    </row>
    <row r="197" spans="1:5" ht="12">
      <c r="A197" s="76"/>
      <c r="B197" s="442" t="s">
        <v>542</v>
      </c>
      <c r="C197" s="478" t="s">
        <v>20</v>
      </c>
      <c r="D197" s="370"/>
      <c r="E197" s="354"/>
    </row>
    <row r="198" spans="1:5" ht="13.5" customHeight="1">
      <c r="A198" s="76"/>
      <c r="B198" s="442" t="s">
        <v>543</v>
      </c>
      <c r="C198" s="478" t="s">
        <v>20</v>
      </c>
      <c r="D198" s="370"/>
      <c r="E198" s="354"/>
    </row>
    <row r="199" spans="1:5" ht="12">
      <c r="A199" s="76"/>
      <c r="B199" s="74" t="s">
        <v>544</v>
      </c>
      <c r="C199" s="480"/>
      <c r="D199" s="370"/>
      <c r="E199" s="354"/>
    </row>
    <row r="200" spans="1:5" ht="12">
      <c r="A200" s="76"/>
      <c r="B200" s="423" t="s">
        <v>545</v>
      </c>
      <c r="C200" s="480" t="s">
        <v>20</v>
      </c>
      <c r="D200" s="370"/>
      <c r="E200" s="354"/>
    </row>
    <row r="201" spans="1:5" ht="12">
      <c r="A201" s="76"/>
      <c r="B201" s="441" t="s">
        <v>546</v>
      </c>
      <c r="C201" s="478" t="s">
        <v>20</v>
      </c>
      <c r="D201" s="370"/>
      <c r="E201" s="354"/>
    </row>
    <row r="202" spans="1:5" ht="12">
      <c r="A202" s="76"/>
      <c r="B202" s="441" t="s">
        <v>547</v>
      </c>
      <c r="C202" s="478" t="s">
        <v>20</v>
      </c>
      <c r="D202" s="370"/>
      <c r="E202" s="354"/>
    </row>
    <row r="203" spans="1:5" ht="12">
      <c r="A203" s="76"/>
      <c r="B203" s="441" t="s">
        <v>548</v>
      </c>
      <c r="C203" s="478" t="s">
        <v>20</v>
      </c>
      <c r="D203" s="370"/>
      <c r="E203" s="354"/>
    </row>
    <row r="204" spans="1:5" ht="12">
      <c r="A204" s="76"/>
      <c r="B204" s="441" t="s">
        <v>549</v>
      </c>
      <c r="C204" s="478" t="s">
        <v>20</v>
      </c>
      <c r="D204" s="370"/>
      <c r="E204" s="354"/>
    </row>
    <row r="205" spans="1:5" ht="12">
      <c r="A205" s="76"/>
      <c r="B205" s="441" t="s">
        <v>550</v>
      </c>
      <c r="C205" s="478" t="s">
        <v>20</v>
      </c>
      <c r="D205" s="370"/>
      <c r="E205" s="354"/>
    </row>
    <row r="206" spans="1:5" ht="12">
      <c r="A206" s="46"/>
      <c r="B206" s="441" t="s">
        <v>542</v>
      </c>
      <c r="C206" s="417" t="s">
        <v>20</v>
      </c>
      <c r="D206" s="370"/>
      <c r="E206" s="354"/>
    </row>
    <row r="207" spans="1:5" ht="12.6" thickBot="1">
      <c r="A207" s="77"/>
      <c r="B207" s="481" t="s">
        <v>551</v>
      </c>
      <c r="C207" s="433" t="s">
        <v>20</v>
      </c>
      <c r="D207" s="465"/>
      <c r="E207" s="354"/>
    </row>
    <row r="208" spans="1:5" ht="12.6" thickBot="1">
      <c r="A208" s="100" t="s">
        <v>552</v>
      </c>
      <c r="B208" s="101" t="s">
        <v>553</v>
      </c>
      <c r="C208" s="411"/>
      <c r="D208" s="412"/>
      <c r="E208" s="354"/>
    </row>
    <row r="209" spans="1:5" ht="12">
      <c r="A209" s="57"/>
      <c r="B209" s="110" t="s">
        <v>530</v>
      </c>
      <c r="C209" s="482"/>
      <c r="D209" s="483"/>
      <c r="E209" s="354"/>
    </row>
    <row r="210" spans="1:5" ht="22.9">
      <c r="A210" s="46"/>
      <c r="B210" s="484" t="s">
        <v>531</v>
      </c>
      <c r="C210" s="417" t="s">
        <v>805</v>
      </c>
      <c r="D210" s="418"/>
      <c r="E210" s="354"/>
    </row>
    <row r="211" spans="1:5" ht="34.15">
      <c r="A211" s="46"/>
      <c r="B211" s="484" t="s">
        <v>532</v>
      </c>
      <c r="C211" s="417" t="s">
        <v>805</v>
      </c>
      <c r="D211" s="418"/>
      <c r="E211" s="354"/>
    </row>
    <row r="212" spans="1:5" ht="45.6">
      <c r="A212" s="46"/>
      <c r="B212" s="484" t="s">
        <v>533</v>
      </c>
      <c r="C212" s="417" t="s">
        <v>805</v>
      </c>
      <c r="D212" s="418"/>
      <c r="E212" s="354"/>
    </row>
    <row r="213" spans="1:5" ht="12">
      <c r="A213" s="46"/>
      <c r="B213" s="111"/>
      <c r="C213" s="448"/>
      <c r="D213" s="415"/>
      <c r="E213" s="354"/>
    </row>
    <row r="214" spans="1:5" ht="12">
      <c r="A214" s="46"/>
      <c r="B214" s="484" t="s">
        <v>535</v>
      </c>
      <c r="C214" s="417" t="s">
        <v>20</v>
      </c>
      <c r="D214" s="418"/>
      <c r="E214" s="354"/>
    </row>
    <row r="215" spans="1:5" ht="12">
      <c r="A215" s="46"/>
      <c r="B215" s="484" t="s">
        <v>554</v>
      </c>
      <c r="C215" s="417" t="s">
        <v>20</v>
      </c>
      <c r="D215" s="418"/>
      <c r="E215" s="354"/>
    </row>
    <row r="216" spans="1:5" ht="12">
      <c r="A216" s="46"/>
      <c r="B216" s="485" t="s">
        <v>537</v>
      </c>
      <c r="C216" s="417" t="s">
        <v>20</v>
      </c>
      <c r="D216" s="418"/>
      <c r="E216" s="354"/>
    </row>
    <row r="217" spans="1:5" ht="12">
      <c r="A217" s="46"/>
      <c r="B217" s="485" t="s">
        <v>538</v>
      </c>
      <c r="C217" s="417" t="s">
        <v>20</v>
      </c>
      <c r="D217" s="418"/>
      <c r="E217" s="354"/>
    </row>
    <row r="218" spans="1:5" ht="22.9">
      <c r="A218" s="46"/>
      <c r="B218" s="485" t="s">
        <v>539</v>
      </c>
      <c r="C218" s="417" t="s">
        <v>805</v>
      </c>
      <c r="D218" s="418"/>
      <c r="E218" s="354"/>
    </row>
    <row r="219" spans="1:5" ht="22.9">
      <c r="A219" s="46"/>
      <c r="B219" s="485" t="s">
        <v>540</v>
      </c>
      <c r="C219" s="417" t="s">
        <v>805</v>
      </c>
      <c r="D219" s="370"/>
      <c r="E219" s="354"/>
    </row>
    <row r="220" spans="1:5" ht="12.6" thickBot="1">
      <c r="A220" s="77"/>
      <c r="B220" s="481" t="s">
        <v>555</v>
      </c>
      <c r="C220" s="433" t="s">
        <v>20</v>
      </c>
      <c r="D220" s="465"/>
      <c r="E220" s="354"/>
    </row>
    <row r="221" spans="1:5" ht="12.6" thickBot="1">
      <c r="A221" s="100" t="s">
        <v>220</v>
      </c>
      <c r="B221" s="101" t="s">
        <v>556</v>
      </c>
      <c r="C221" s="411"/>
      <c r="D221" s="412"/>
      <c r="E221" s="354"/>
    </row>
    <row r="222" spans="1:5" ht="51" customHeight="1">
      <c r="A222" s="75"/>
      <c r="B222" s="473" t="s">
        <v>557</v>
      </c>
      <c r="C222" s="435" t="s">
        <v>20</v>
      </c>
      <c r="D222" s="367"/>
      <c r="E222" s="354"/>
    </row>
    <row r="223" spans="1:5" ht="12.6" thickBot="1">
      <c r="A223" s="77"/>
      <c r="B223" s="481" t="s">
        <v>558</v>
      </c>
      <c r="C223" s="433" t="s">
        <v>20</v>
      </c>
      <c r="D223" s="465"/>
      <c r="E223" s="354"/>
    </row>
    <row r="224" spans="1:5" ht="12.6" thickBot="1">
      <c r="A224" s="100" t="s">
        <v>559</v>
      </c>
      <c r="B224" s="101" t="s">
        <v>560</v>
      </c>
      <c r="C224" s="411"/>
      <c r="D224" s="412"/>
      <c r="E224" s="354"/>
    </row>
    <row r="225" spans="1:6" ht="22.9">
      <c r="A225" s="75"/>
      <c r="B225" s="473" t="s">
        <v>561</v>
      </c>
      <c r="C225" s="435" t="s">
        <v>20</v>
      </c>
      <c r="D225" s="486"/>
      <c r="E225" s="354"/>
      <c r="F225" s="354"/>
    </row>
    <row r="226" spans="1:6" ht="12.6" thickBot="1">
      <c r="A226" s="77"/>
      <c r="B226" s="481" t="s">
        <v>562</v>
      </c>
      <c r="C226" s="433" t="s">
        <v>20</v>
      </c>
      <c r="D226" s="465"/>
      <c r="E226" s="354"/>
      <c r="F226" s="354"/>
    </row>
    <row r="227" spans="1:6" ht="12.6" thickBot="1">
      <c r="A227" s="100" t="s">
        <v>563</v>
      </c>
      <c r="B227" s="101" t="s">
        <v>564</v>
      </c>
      <c r="C227" s="411"/>
      <c r="D227" s="412"/>
      <c r="E227" s="354"/>
      <c r="F227" s="354"/>
    </row>
    <row r="228" spans="1:6" ht="12.6" thickBot="1">
      <c r="A228" s="100" t="s">
        <v>171</v>
      </c>
      <c r="B228" s="101" t="s">
        <v>229</v>
      </c>
      <c r="C228" s="411"/>
      <c r="D228" s="412"/>
      <c r="E228" s="354"/>
      <c r="F228" s="354"/>
    </row>
    <row r="229" spans="1:6" ht="12">
      <c r="A229" s="44"/>
      <c r="B229" s="487" t="s">
        <v>565</v>
      </c>
      <c r="C229" s="453" t="s">
        <v>805</v>
      </c>
      <c r="D229" s="370"/>
      <c r="E229" s="354"/>
      <c r="F229" s="354"/>
    </row>
    <row r="230" spans="1:6" ht="12">
      <c r="A230" s="44"/>
      <c r="B230" s="488" t="s">
        <v>566</v>
      </c>
      <c r="C230" s="417" t="s">
        <v>805</v>
      </c>
      <c r="D230" s="370"/>
      <c r="E230" s="354"/>
      <c r="F230" s="354"/>
    </row>
    <row r="231" spans="1:6" ht="12">
      <c r="A231" s="44"/>
      <c r="B231" s="488" t="s">
        <v>567</v>
      </c>
      <c r="C231" s="417" t="s">
        <v>805</v>
      </c>
      <c r="D231" s="370"/>
      <c r="E231" s="354"/>
      <c r="F231" s="354"/>
    </row>
    <row r="232" spans="1:6" ht="12.6" thickBot="1">
      <c r="A232" s="43"/>
      <c r="B232" s="489" t="s">
        <v>568</v>
      </c>
      <c r="C232" s="417" t="s">
        <v>805</v>
      </c>
      <c r="D232" s="373"/>
      <c r="E232" s="354"/>
      <c r="F232" s="354"/>
    </row>
    <row r="233" spans="1:6" ht="12.6" thickBot="1">
      <c r="A233" s="100" t="s">
        <v>231</v>
      </c>
      <c r="B233" s="101" t="s">
        <v>232</v>
      </c>
      <c r="C233" s="411"/>
      <c r="D233" s="412"/>
      <c r="E233" s="354"/>
      <c r="F233" s="354"/>
    </row>
    <row r="234" spans="1:6" ht="15.75" customHeight="1">
      <c r="A234" s="44"/>
      <c r="B234" s="441" t="s">
        <v>569</v>
      </c>
      <c r="C234" s="417" t="s">
        <v>805</v>
      </c>
      <c r="D234" s="370"/>
      <c r="E234" s="354"/>
      <c r="F234" s="354"/>
    </row>
    <row r="235" spans="1:6" ht="12.6" thickBot="1">
      <c r="A235" s="43"/>
      <c r="B235" s="470" t="s">
        <v>570</v>
      </c>
      <c r="C235" s="444" t="s">
        <v>805</v>
      </c>
      <c r="D235" s="373"/>
      <c r="E235" s="354"/>
      <c r="F235" s="354"/>
    </row>
    <row r="236" spans="1:6" ht="12.6" thickBot="1">
      <c r="A236" s="100" t="s">
        <v>74</v>
      </c>
      <c r="B236" s="101" t="s">
        <v>76</v>
      </c>
      <c r="C236" s="411"/>
      <c r="D236" s="412"/>
      <c r="E236" s="354"/>
      <c r="F236" s="354"/>
    </row>
    <row r="237" spans="1:6" ht="22.9">
      <c r="A237" s="44"/>
      <c r="B237" s="441" t="s">
        <v>571</v>
      </c>
      <c r="C237" s="417" t="s">
        <v>805</v>
      </c>
      <c r="D237" s="370"/>
      <c r="E237" s="354"/>
      <c r="F237" s="354"/>
    </row>
    <row r="238" spans="1:6" ht="12">
      <c r="A238" s="44"/>
      <c r="B238" s="441" t="s">
        <v>572</v>
      </c>
      <c r="C238" s="417" t="s">
        <v>20</v>
      </c>
      <c r="D238" s="370"/>
      <c r="E238" s="354"/>
      <c r="F238" s="354"/>
    </row>
    <row r="239" spans="1:6" ht="12">
      <c r="A239" s="44"/>
      <c r="B239" s="442" t="s">
        <v>573</v>
      </c>
      <c r="C239" s="417" t="s">
        <v>20</v>
      </c>
      <c r="D239" s="370"/>
      <c r="E239" s="354"/>
      <c r="F239" s="354"/>
    </row>
    <row r="240" spans="1:6" ht="12">
      <c r="A240" s="44"/>
      <c r="B240" s="490" t="s">
        <v>574</v>
      </c>
      <c r="C240" s="417" t="s">
        <v>20</v>
      </c>
      <c r="D240" s="370"/>
      <c r="E240" s="354"/>
      <c r="F240" s="354"/>
    </row>
    <row r="241" spans="1:6" ht="12">
      <c r="A241" s="44"/>
      <c r="B241" s="442" t="s">
        <v>575</v>
      </c>
      <c r="C241" s="417" t="s">
        <v>20</v>
      </c>
      <c r="D241" s="370"/>
      <c r="E241" s="354"/>
      <c r="F241" s="354"/>
    </row>
    <row r="242" spans="1:6" ht="22.9">
      <c r="A242" s="44"/>
      <c r="B242" s="441" t="s">
        <v>576</v>
      </c>
      <c r="C242" s="417" t="s">
        <v>20</v>
      </c>
      <c r="D242" s="370"/>
      <c r="E242" s="354"/>
      <c r="F242" s="354"/>
    </row>
    <row r="243" spans="1:6" ht="29.25" customHeight="1">
      <c r="A243" s="44"/>
      <c r="B243" s="441" t="s">
        <v>577</v>
      </c>
      <c r="C243" s="417" t="s">
        <v>805</v>
      </c>
      <c r="D243" s="370"/>
      <c r="E243" s="354"/>
      <c r="F243" s="354"/>
    </row>
    <row r="244" spans="1:6" ht="12">
      <c r="A244" s="44"/>
      <c r="B244" s="441" t="s">
        <v>578</v>
      </c>
      <c r="C244" s="417" t="s">
        <v>805</v>
      </c>
      <c r="D244" s="370"/>
      <c r="E244" s="354"/>
      <c r="F244" s="354"/>
    </row>
    <row r="245" spans="1:6" s="45" customFormat="1" ht="34.15">
      <c r="A245" s="44"/>
      <c r="B245" s="441" t="s">
        <v>579</v>
      </c>
      <c r="C245" s="417" t="s">
        <v>805</v>
      </c>
      <c r="D245" s="370"/>
      <c r="E245" s="491"/>
      <c r="F245" s="491"/>
    </row>
    <row r="246" spans="1:6" s="45" customFormat="1" ht="22.9">
      <c r="A246" s="44"/>
      <c r="B246" s="441" t="s">
        <v>580</v>
      </c>
      <c r="C246" s="417" t="s">
        <v>805</v>
      </c>
      <c r="D246" s="370"/>
      <c r="E246" s="491"/>
      <c r="F246" s="491"/>
    </row>
    <row r="247" spans="1:6" s="45" customFormat="1" ht="34.15">
      <c r="A247" s="44"/>
      <c r="B247" s="441" t="s">
        <v>581</v>
      </c>
      <c r="C247" s="417" t="s">
        <v>805</v>
      </c>
      <c r="D247" s="370"/>
      <c r="E247" s="491"/>
      <c r="F247" s="491"/>
    </row>
    <row r="248" spans="1:6" s="45" customFormat="1" ht="12">
      <c r="A248" s="44"/>
      <c r="B248" s="441" t="s">
        <v>582</v>
      </c>
      <c r="C248" s="417" t="s">
        <v>20</v>
      </c>
      <c r="D248" s="370"/>
      <c r="E248" s="491"/>
      <c r="F248" s="491"/>
    </row>
    <row r="249" spans="1:6" s="45" customFormat="1" ht="12.6" thickBot="1">
      <c r="A249" s="43"/>
      <c r="B249" s="470" t="s">
        <v>583</v>
      </c>
      <c r="C249" s="444" t="s">
        <v>805</v>
      </c>
      <c r="D249" s="457"/>
      <c r="E249" s="491"/>
      <c r="F249" s="491"/>
    </row>
    <row r="250" spans="1:6" ht="12.6" thickBot="1">
      <c r="A250" s="100" t="s">
        <v>239</v>
      </c>
      <c r="B250" s="101" t="s">
        <v>584</v>
      </c>
      <c r="C250" s="411"/>
      <c r="D250" s="412"/>
      <c r="E250" s="354"/>
      <c r="F250" s="491"/>
    </row>
    <row r="251" spans="1:6" ht="12">
      <c r="A251" s="46"/>
      <c r="B251" s="423" t="s">
        <v>585</v>
      </c>
      <c r="C251" s="417" t="s">
        <v>805</v>
      </c>
      <c r="D251" s="454"/>
      <c r="E251" s="354"/>
      <c r="F251" s="354"/>
    </row>
    <row r="252" spans="1:6" ht="12">
      <c r="A252" s="46"/>
      <c r="B252" s="423" t="s">
        <v>586</v>
      </c>
      <c r="C252" s="417" t="s">
        <v>805</v>
      </c>
      <c r="D252" s="454"/>
      <c r="E252" s="354"/>
      <c r="F252" s="354"/>
    </row>
    <row r="253" spans="1:6" ht="12.6" thickBot="1">
      <c r="A253" s="47"/>
      <c r="B253" s="492" t="s">
        <v>587</v>
      </c>
      <c r="C253" s="417" t="s">
        <v>805</v>
      </c>
      <c r="D253" s="493"/>
      <c r="E253" s="354"/>
      <c r="F253" s="354"/>
    </row>
    <row r="254" spans="1:6" ht="12.6" thickBot="1">
      <c r="A254" s="100" t="s">
        <v>243</v>
      </c>
      <c r="B254" s="101" t="s">
        <v>244</v>
      </c>
      <c r="C254" s="411"/>
      <c r="D254" s="412"/>
      <c r="E254" s="354"/>
      <c r="F254" s="354"/>
    </row>
    <row r="255" spans="1:6" ht="36" customHeight="1">
      <c r="A255" s="44"/>
      <c r="B255" s="441" t="s">
        <v>588</v>
      </c>
      <c r="C255" s="417" t="s">
        <v>805</v>
      </c>
      <c r="D255" s="370"/>
      <c r="E255" s="354"/>
      <c r="F255" s="354"/>
    </row>
    <row r="256" spans="1:6" ht="26.25" customHeight="1">
      <c r="A256" s="44"/>
      <c r="B256" s="441" t="s">
        <v>589</v>
      </c>
      <c r="C256" s="417" t="s">
        <v>805</v>
      </c>
      <c r="D256" s="370"/>
      <c r="E256" s="354"/>
      <c r="F256" s="354"/>
    </row>
    <row r="257" spans="1:5" ht="12">
      <c r="A257" s="44"/>
      <c r="B257" s="441" t="s">
        <v>590</v>
      </c>
      <c r="C257" s="417" t="s">
        <v>805</v>
      </c>
      <c r="D257" s="370"/>
      <c r="E257" s="354"/>
    </row>
    <row r="258" spans="1:5" ht="22.9">
      <c r="A258" s="44"/>
      <c r="B258" s="441" t="s">
        <v>591</v>
      </c>
      <c r="C258" s="417" t="s">
        <v>805</v>
      </c>
      <c r="D258" s="370"/>
      <c r="E258" s="354"/>
    </row>
    <row r="259" spans="1:5" ht="22.9">
      <c r="A259" s="44"/>
      <c r="B259" s="423" t="s">
        <v>592</v>
      </c>
      <c r="C259" s="417" t="s">
        <v>20</v>
      </c>
      <c r="D259" s="370"/>
      <c r="E259" s="354"/>
    </row>
    <row r="260" spans="1:5" ht="12.6" thickBot="1">
      <c r="A260" s="43"/>
      <c r="B260" s="470" t="s">
        <v>593</v>
      </c>
      <c r="C260" s="417" t="s">
        <v>20</v>
      </c>
      <c r="D260" s="373"/>
      <c r="E260" s="354"/>
    </row>
    <row r="261" spans="1:5" ht="12.6" thickBot="1">
      <c r="A261" s="100" t="s">
        <v>247</v>
      </c>
      <c r="B261" s="101" t="s">
        <v>248</v>
      </c>
      <c r="C261" s="411"/>
      <c r="D261" s="412"/>
      <c r="E261" s="354"/>
    </row>
    <row r="262" spans="1:5" ht="12">
      <c r="A262" s="44"/>
      <c r="B262" s="441" t="s">
        <v>594</v>
      </c>
      <c r="C262" s="417" t="s">
        <v>20</v>
      </c>
      <c r="D262" s="370"/>
      <c r="E262" s="354"/>
    </row>
    <row r="263" spans="1:5" ht="12.75" customHeight="1" thickBot="1">
      <c r="A263" s="43"/>
      <c r="B263" s="470" t="s">
        <v>595</v>
      </c>
      <c r="C263" s="444" t="s">
        <v>805</v>
      </c>
      <c r="D263" s="373"/>
      <c r="E263" s="354"/>
    </row>
    <row r="264" spans="1:5" ht="12.6" thickBot="1">
      <c r="A264" s="100" t="s">
        <v>596</v>
      </c>
      <c r="B264" s="101" t="s">
        <v>597</v>
      </c>
      <c r="C264" s="411"/>
      <c r="D264" s="412"/>
      <c r="E264" s="354"/>
    </row>
    <row r="265" spans="1:5" ht="12.6" thickBot="1">
      <c r="A265" s="100" t="s">
        <v>251</v>
      </c>
      <c r="B265" s="101" t="s">
        <v>172</v>
      </c>
      <c r="C265" s="411"/>
      <c r="D265" s="412"/>
      <c r="E265" s="354"/>
    </row>
    <row r="266" spans="1:5" ht="12">
      <c r="A266" s="44"/>
      <c r="B266" s="441" t="s">
        <v>598</v>
      </c>
      <c r="C266" s="417" t="s">
        <v>805</v>
      </c>
      <c r="D266" s="370"/>
      <c r="E266" s="354"/>
    </row>
    <row r="267" spans="1:5" ht="22.9">
      <c r="A267" s="44"/>
      <c r="B267" s="423" t="s">
        <v>599</v>
      </c>
      <c r="C267" s="417" t="s">
        <v>805</v>
      </c>
      <c r="D267" s="370"/>
      <c r="E267" s="354"/>
    </row>
    <row r="268" spans="1:5" ht="12">
      <c r="A268" s="44"/>
      <c r="B268" s="423" t="s">
        <v>600</v>
      </c>
      <c r="C268" s="417" t="s">
        <v>805</v>
      </c>
      <c r="D268" s="370"/>
      <c r="E268" s="354"/>
    </row>
    <row r="269" spans="1:5" ht="12.6" thickBot="1">
      <c r="A269" s="43"/>
      <c r="B269" s="470" t="s">
        <v>601</v>
      </c>
      <c r="C269" s="417" t="s">
        <v>805</v>
      </c>
      <c r="D269" s="373"/>
      <c r="E269" s="354"/>
    </row>
    <row r="270" spans="1:5" ht="12.6" thickBot="1">
      <c r="A270" s="100" t="s">
        <v>254</v>
      </c>
      <c r="B270" s="101" t="s">
        <v>76</v>
      </c>
      <c r="C270" s="411"/>
      <c r="D270" s="412"/>
      <c r="E270" s="354"/>
    </row>
    <row r="271" spans="1:5" ht="12">
      <c r="A271" s="44"/>
      <c r="B271" s="441" t="s">
        <v>602</v>
      </c>
      <c r="C271" s="417" t="s">
        <v>805</v>
      </c>
      <c r="D271" s="370"/>
      <c r="E271" s="354"/>
    </row>
    <row r="272" spans="1:5" ht="12">
      <c r="A272" s="44"/>
      <c r="B272" s="441" t="s">
        <v>603</v>
      </c>
      <c r="C272" s="417" t="s">
        <v>805</v>
      </c>
      <c r="D272" s="370"/>
      <c r="E272" s="354"/>
    </row>
    <row r="273" spans="1:5" ht="12">
      <c r="A273" s="44"/>
      <c r="B273" s="441" t="s">
        <v>604</v>
      </c>
      <c r="C273" s="417" t="s">
        <v>805</v>
      </c>
      <c r="D273" s="370"/>
      <c r="E273" s="354"/>
    </row>
    <row r="274" spans="1:5" ht="12">
      <c r="A274" s="44"/>
      <c r="B274" s="441" t="s">
        <v>605</v>
      </c>
      <c r="C274" s="417" t="s">
        <v>805</v>
      </c>
      <c r="D274" s="370"/>
      <c r="E274" s="354"/>
    </row>
    <row r="275" spans="1:5" ht="12">
      <c r="A275" s="44"/>
      <c r="B275" s="441" t="s">
        <v>606</v>
      </c>
      <c r="C275" s="417" t="s">
        <v>805</v>
      </c>
      <c r="D275" s="370"/>
      <c r="E275" s="354"/>
    </row>
    <row r="276" spans="1:5" ht="12">
      <c r="A276" s="44"/>
      <c r="B276" s="441" t="s">
        <v>607</v>
      </c>
      <c r="C276" s="417" t="s">
        <v>805</v>
      </c>
      <c r="D276" s="370"/>
      <c r="E276" s="354"/>
    </row>
    <row r="277" spans="1:5" ht="12">
      <c r="A277" s="44"/>
      <c r="B277" s="441" t="s">
        <v>608</v>
      </c>
      <c r="C277" s="417" t="s">
        <v>807</v>
      </c>
      <c r="D277" s="370"/>
      <c r="E277" s="354"/>
    </row>
    <row r="278" spans="1:5" ht="12">
      <c r="A278" s="44"/>
      <c r="B278" s="442" t="s">
        <v>609</v>
      </c>
      <c r="C278" s="417" t="s">
        <v>807</v>
      </c>
      <c r="D278" s="370"/>
      <c r="E278" s="354"/>
    </row>
    <row r="279" spans="1:5" ht="22.9">
      <c r="A279" s="44"/>
      <c r="B279" s="442" t="s">
        <v>610</v>
      </c>
      <c r="C279" s="417" t="s">
        <v>807</v>
      </c>
      <c r="D279" s="370"/>
      <c r="E279" s="354"/>
    </row>
    <row r="280" spans="1:5" ht="12.6" thickBot="1">
      <c r="A280" s="44"/>
      <c r="B280" s="441" t="s">
        <v>611</v>
      </c>
      <c r="C280" s="417" t="s">
        <v>20</v>
      </c>
      <c r="D280" s="373"/>
      <c r="E280" s="354"/>
    </row>
    <row r="281" spans="1:5" ht="12.6" thickBot="1">
      <c r="A281" s="100" t="s">
        <v>256</v>
      </c>
      <c r="B281" s="101" t="s">
        <v>612</v>
      </c>
      <c r="C281" s="411"/>
      <c r="D281" s="412"/>
      <c r="E281" s="354"/>
    </row>
    <row r="282" spans="1:5" ht="12">
      <c r="A282" s="44"/>
      <c r="B282" s="441" t="s">
        <v>613</v>
      </c>
      <c r="C282" s="417" t="s">
        <v>805</v>
      </c>
      <c r="D282" s="370"/>
      <c r="E282" s="354"/>
    </row>
    <row r="283" spans="1:5" ht="12">
      <c r="A283" s="44"/>
      <c r="B283" s="441" t="s">
        <v>614</v>
      </c>
      <c r="C283" s="417" t="s">
        <v>805</v>
      </c>
      <c r="D283" s="370"/>
      <c r="E283" s="354"/>
    </row>
    <row r="284" spans="1:5" ht="22.9">
      <c r="A284" s="44"/>
      <c r="B284" s="441" t="s">
        <v>615</v>
      </c>
      <c r="C284" s="417" t="s">
        <v>20</v>
      </c>
      <c r="D284" s="370"/>
      <c r="E284" s="354"/>
    </row>
    <row r="285" spans="1:5" ht="23.45" thickBot="1">
      <c r="A285" s="44"/>
      <c r="B285" s="441" t="s">
        <v>616</v>
      </c>
      <c r="C285" s="417" t="s">
        <v>20</v>
      </c>
      <c r="D285" s="373"/>
      <c r="E285" s="354"/>
    </row>
    <row r="286" spans="1:5" ht="12.6" thickBot="1">
      <c r="A286" s="100" t="s">
        <v>259</v>
      </c>
      <c r="B286" s="101" t="s">
        <v>260</v>
      </c>
      <c r="C286" s="411"/>
      <c r="D286" s="412"/>
      <c r="E286" s="354"/>
    </row>
    <row r="287" spans="1:5" ht="23.45" thickBot="1">
      <c r="A287" s="47"/>
      <c r="B287" s="470" t="s">
        <v>617</v>
      </c>
      <c r="C287" s="444" t="s">
        <v>805</v>
      </c>
      <c r="D287" s="373"/>
      <c r="E287" s="354"/>
    </row>
    <row r="288" spans="1:5" ht="12.6" thickBot="1">
      <c r="A288" s="100" t="s">
        <v>263</v>
      </c>
      <c r="B288" s="101" t="s">
        <v>618</v>
      </c>
      <c r="C288" s="411"/>
      <c r="D288" s="412"/>
      <c r="E288" s="354"/>
    </row>
    <row r="289" spans="1:5" ht="12">
      <c r="A289" s="44"/>
      <c r="B289" s="441" t="s">
        <v>619</v>
      </c>
      <c r="C289" s="417" t="s">
        <v>805</v>
      </c>
      <c r="D289" s="370"/>
      <c r="E289" s="354"/>
    </row>
    <row r="290" spans="1:5" ht="12">
      <c r="A290" s="44"/>
      <c r="B290" s="441" t="s">
        <v>620</v>
      </c>
      <c r="C290" s="417" t="s">
        <v>805</v>
      </c>
      <c r="D290" s="370"/>
      <c r="E290" s="354"/>
    </row>
    <row r="291" spans="1:5" ht="12">
      <c r="A291" s="44"/>
      <c r="B291" s="442" t="s">
        <v>621</v>
      </c>
      <c r="C291" s="417" t="s">
        <v>805</v>
      </c>
      <c r="D291" s="370"/>
      <c r="E291" s="354"/>
    </row>
    <row r="292" spans="1:5" ht="12">
      <c r="A292" s="44"/>
      <c r="B292" s="442" t="s">
        <v>622</v>
      </c>
      <c r="C292" s="417" t="s">
        <v>805</v>
      </c>
      <c r="D292" s="370"/>
      <c r="E292" s="354"/>
    </row>
    <row r="293" spans="1:5" ht="12">
      <c r="A293" s="44"/>
      <c r="B293" s="442" t="s">
        <v>623</v>
      </c>
      <c r="C293" s="417" t="s">
        <v>805</v>
      </c>
      <c r="D293" s="370"/>
      <c r="E293" s="354"/>
    </row>
    <row r="294" spans="1:5" ht="12">
      <c r="A294" s="44"/>
      <c r="B294" s="441" t="s">
        <v>624</v>
      </c>
      <c r="C294" s="417" t="s">
        <v>805</v>
      </c>
      <c r="D294" s="370"/>
      <c r="E294" s="354"/>
    </row>
    <row r="295" spans="1:5" ht="12">
      <c r="A295" s="44"/>
      <c r="B295" s="441" t="s">
        <v>625</v>
      </c>
      <c r="C295" s="417"/>
      <c r="D295" s="370"/>
      <c r="E295" s="354"/>
    </row>
    <row r="296" spans="1:5" ht="12">
      <c r="A296" s="44"/>
      <c r="B296" s="442" t="s">
        <v>626</v>
      </c>
      <c r="C296" s="417" t="s">
        <v>805</v>
      </c>
      <c r="D296" s="370"/>
      <c r="E296" s="354"/>
    </row>
    <row r="297" spans="1:5" ht="12">
      <c r="A297" s="44"/>
      <c r="B297" s="442" t="s">
        <v>627</v>
      </c>
      <c r="C297" s="417" t="s">
        <v>805</v>
      </c>
      <c r="D297" s="370"/>
      <c r="E297" s="354"/>
    </row>
    <row r="298" spans="1:5" ht="29.25" customHeight="1" thickBot="1">
      <c r="A298" s="43"/>
      <c r="B298" s="470" t="s">
        <v>628</v>
      </c>
      <c r="C298" s="417" t="s">
        <v>805</v>
      </c>
      <c r="D298" s="373"/>
      <c r="E298" s="354"/>
    </row>
    <row r="299" spans="1:5" ht="12.6" thickBot="1">
      <c r="A299" s="100" t="s">
        <v>267</v>
      </c>
      <c r="B299" s="101" t="s">
        <v>629</v>
      </c>
      <c r="C299" s="411"/>
      <c r="D299" s="412"/>
      <c r="E299" s="354"/>
    </row>
    <row r="300" spans="1:5" ht="12.6" thickBot="1">
      <c r="A300" s="43"/>
      <c r="B300" s="470" t="s">
        <v>630</v>
      </c>
      <c r="C300" s="444" t="s">
        <v>805</v>
      </c>
      <c r="D300" s="373"/>
      <c r="E300" s="354"/>
    </row>
    <row r="301" spans="1:5" ht="12.6" thickBot="1">
      <c r="A301" s="100" t="s">
        <v>319</v>
      </c>
      <c r="B301" s="101" t="s">
        <v>631</v>
      </c>
      <c r="C301" s="411"/>
      <c r="D301" s="412"/>
      <c r="E301" s="354"/>
    </row>
    <row r="302" spans="1:5" ht="12.6" thickBot="1">
      <c r="A302" s="100" t="s">
        <v>79</v>
      </c>
      <c r="B302" s="101" t="s">
        <v>632</v>
      </c>
      <c r="C302" s="411"/>
      <c r="D302" s="412"/>
      <c r="E302" s="354"/>
    </row>
    <row r="303" spans="1:5" ht="12">
      <c r="A303" s="44"/>
      <c r="B303" s="494" t="s">
        <v>633</v>
      </c>
      <c r="C303" s="448"/>
      <c r="D303" s="451"/>
      <c r="E303" s="354"/>
    </row>
    <row r="304" spans="1:5" s="45" customFormat="1" ht="12">
      <c r="A304" s="46"/>
      <c r="B304" s="425" t="s">
        <v>634</v>
      </c>
      <c r="C304" s="417" t="str">
        <f>IF('Check Certificate + Reports'!B178="In conformity","Pass","Fail")</f>
        <v>Fail</v>
      </c>
      <c r="D304" s="454"/>
      <c r="E304" s="491"/>
    </row>
    <row r="305" spans="1:6" s="45" customFormat="1" ht="12.6" thickBot="1">
      <c r="A305" s="46"/>
      <c r="B305" s="425" t="s">
        <v>635</v>
      </c>
      <c r="C305" s="417" t="str">
        <f>IF('Check Certificate + Reports'!B179="In conformity","Pass","Fail")</f>
        <v>Fail</v>
      </c>
      <c r="D305" s="493"/>
      <c r="E305" s="491"/>
      <c r="F305" s="491"/>
    </row>
    <row r="306" spans="1:6" ht="12.6" thickBot="1">
      <c r="A306" s="100" t="s">
        <v>83</v>
      </c>
      <c r="B306" s="101" t="s">
        <v>636</v>
      </c>
      <c r="C306" s="411"/>
      <c r="D306" s="412"/>
      <c r="E306" s="354"/>
      <c r="F306" s="354"/>
    </row>
    <row r="307" spans="1:6" ht="12">
      <c r="A307" s="75"/>
      <c r="B307" s="495" t="s">
        <v>637</v>
      </c>
      <c r="C307" s="469" t="str">
        <f>'Check Certificate + Reports'!B180</f>
        <v>-</v>
      </c>
      <c r="D307" s="495"/>
      <c r="E307" s="354"/>
      <c r="F307" s="491"/>
    </row>
    <row r="308" spans="1:6" ht="12.6" thickBot="1">
      <c r="A308" s="77"/>
      <c r="B308" s="495" t="s">
        <v>638</v>
      </c>
      <c r="C308" s="469" t="str">
        <f>'Check Certificate + Reports'!B181</f>
        <v>-</v>
      </c>
      <c r="D308" s="495"/>
      <c r="E308" s="354"/>
      <c r="F308" s="491"/>
    </row>
    <row r="309" spans="1:6" ht="12.6" thickBot="1">
      <c r="A309" s="100" t="s">
        <v>85</v>
      </c>
      <c r="B309" s="101" t="s">
        <v>272</v>
      </c>
      <c r="C309" s="411"/>
      <c r="D309" s="412"/>
      <c r="E309" s="354"/>
      <c r="F309" s="354"/>
    </row>
    <row r="310" spans="1:6" ht="12">
      <c r="A310" s="44"/>
      <c r="B310" s="441" t="s">
        <v>639</v>
      </c>
      <c r="C310" s="469" t="str">
        <f>IF(OR($C$33="Pass",$C$38="Pass",$C$70="Pass",$C$75="Pass"),"Pass","Fail")</f>
        <v>Fail</v>
      </c>
      <c r="D310" s="370"/>
      <c r="E310" s="354"/>
      <c r="F310" s="491"/>
    </row>
    <row r="311" spans="1:6" ht="12.6" thickBot="1">
      <c r="A311" s="46"/>
      <c r="B311" s="425" t="s">
        <v>640</v>
      </c>
      <c r="C311" s="417" t="str">
        <f>IF('Check Certificate + Reports'!B175="In conformity","Pass","Fail")</f>
        <v>Fail</v>
      </c>
      <c r="D311" s="493"/>
      <c r="E311" s="354"/>
      <c r="F311" s="354"/>
    </row>
    <row r="312" spans="1:6" ht="12.6" thickBot="1">
      <c r="A312" s="100" t="s">
        <v>88</v>
      </c>
      <c r="B312" s="101" t="s">
        <v>641</v>
      </c>
      <c r="C312" s="411"/>
      <c r="D312" s="412"/>
      <c r="E312" s="354"/>
      <c r="F312" s="354"/>
    </row>
    <row r="313" spans="1:6" ht="22.9">
      <c r="A313" s="57"/>
      <c r="B313" s="496" t="s">
        <v>642</v>
      </c>
      <c r="C313" s="417" t="s">
        <v>20</v>
      </c>
      <c r="D313" s="370"/>
      <c r="E313" s="354"/>
      <c r="F313" s="354"/>
    </row>
    <row r="314" spans="1:6" ht="12">
      <c r="A314" s="44"/>
      <c r="B314" s="442" t="s">
        <v>643</v>
      </c>
      <c r="C314" s="417" t="str">
        <f>C111</f>
        <v>-</v>
      </c>
      <c r="D314" s="370"/>
      <c r="E314" s="354"/>
      <c r="F314" s="354"/>
    </row>
    <row r="315" spans="1:6" ht="12">
      <c r="A315" s="44"/>
      <c r="B315" s="442" t="s">
        <v>644</v>
      </c>
      <c r="C315" s="417" t="str">
        <f>C113</f>
        <v>-</v>
      </c>
      <c r="D315" s="370"/>
      <c r="E315" s="354"/>
      <c r="F315" s="354"/>
    </row>
    <row r="316" spans="1:6" s="45" customFormat="1" ht="12.6" thickBot="1">
      <c r="A316" s="43"/>
      <c r="B316" s="443" t="s">
        <v>645</v>
      </c>
      <c r="C316" s="417" t="str">
        <f>C115</f>
        <v>-</v>
      </c>
      <c r="D316" s="373"/>
      <c r="E316" s="491"/>
      <c r="F316" s="491"/>
    </row>
    <row r="317" spans="1:6" ht="12.6" thickBot="1">
      <c r="A317" s="100" t="s">
        <v>274</v>
      </c>
      <c r="B317" s="101" t="s">
        <v>275</v>
      </c>
      <c r="C317" s="411"/>
      <c r="D317" s="412"/>
      <c r="E317" s="354"/>
      <c r="F317" s="354"/>
    </row>
    <row r="318" spans="1:6" ht="23.45" thickBot="1">
      <c r="A318" s="44"/>
      <c r="B318" s="441" t="s">
        <v>471</v>
      </c>
      <c r="C318" s="468" t="str">
        <f>C123</f>
        <v>Pass</v>
      </c>
      <c r="D318" s="370"/>
      <c r="E318" s="354"/>
      <c r="F318" s="354"/>
    </row>
    <row r="319" spans="1:6" ht="12.6" thickBot="1">
      <c r="A319" s="100" t="s">
        <v>276</v>
      </c>
      <c r="B319" s="101" t="s">
        <v>646</v>
      </c>
      <c r="C319" s="411"/>
      <c r="D319" s="412"/>
      <c r="E319" s="354"/>
      <c r="F319" s="354"/>
    </row>
    <row r="320" spans="1:6" ht="12.6" thickBot="1">
      <c r="A320" s="44"/>
      <c r="B320" s="441" t="s">
        <v>647</v>
      </c>
      <c r="C320" s="497" t="str">
        <f>IF(OR(C294="Pass",C296="Pass",C300="Pass",C302="Pass"),"Pass","-")</f>
        <v>Pass</v>
      </c>
      <c r="D320" s="373"/>
      <c r="E320" s="354"/>
      <c r="F320" s="354"/>
    </row>
    <row r="321" spans="1:5" ht="12.6" thickBot="1">
      <c r="A321" s="100" t="s">
        <v>279</v>
      </c>
      <c r="B321" s="101" t="s">
        <v>280</v>
      </c>
      <c r="C321" s="411"/>
      <c r="D321" s="412"/>
      <c r="E321" s="354"/>
    </row>
    <row r="322" spans="1:5" ht="12">
      <c r="A322" s="46"/>
      <c r="B322" s="494" t="s">
        <v>648</v>
      </c>
      <c r="C322" s="498"/>
      <c r="D322" s="451"/>
      <c r="E322" s="354"/>
    </row>
    <row r="323" spans="1:5">
      <c r="A323" s="49"/>
      <c r="B323" s="425" t="s">
        <v>649</v>
      </c>
      <c r="C323" s="468" t="str">
        <f>IF(OR($C$33="Pass",$C$38="Pass",$C$70="Pass",$C$75="Pass"),"Pass","Fail")</f>
        <v>Fail</v>
      </c>
      <c r="D323" s="370"/>
      <c r="E323" s="354"/>
    </row>
    <row r="324" spans="1:5" ht="23.45" thickBot="1">
      <c r="A324" s="49"/>
      <c r="B324" s="423" t="s">
        <v>650</v>
      </c>
      <c r="C324" s="417" t="s">
        <v>20</v>
      </c>
      <c r="D324" s="373"/>
      <c r="E324" s="354"/>
    </row>
    <row r="325" spans="1:5" ht="12.6" thickBot="1">
      <c r="A325" s="100" t="s">
        <v>282</v>
      </c>
      <c r="B325" s="101" t="s">
        <v>651</v>
      </c>
      <c r="C325" s="411"/>
      <c r="D325" s="412"/>
      <c r="E325" s="354"/>
    </row>
    <row r="326" spans="1:5" ht="24.6" customHeight="1" thickBot="1">
      <c r="A326" s="43"/>
      <c r="B326" s="492" t="s">
        <v>652</v>
      </c>
      <c r="C326" s="468" t="str">
        <f>IF(OR($C$33="Pass",$C$38="Pass",$C$70="Pass",$C$75="Pass"),"Pass","Fail")</f>
        <v>Fail</v>
      </c>
      <c r="D326" s="373"/>
      <c r="E326" s="354"/>
    </row>
    <row r="327" spans="1:5" ht="12.6" thickBot="1">
      <c r="A327" s="100" t="s">
        <v>284</v>
      </c>
      <c r="B327" s="101" t="s">
        <v>285</v>
      </c>
      <c r="C327" s="411"/>
      <c r="D327" s="412"/>
      <c r="E327" s="354"/>
    </row>
    <row r="328" spans="1:5" ht="23.45" thickBot="1">
      <c r="A328" s="56"/>
      <c r="B328" s="462" t="s">
        <v>653</v>
      </c>
      <c r="C328" s="417" t="s">
        <v>805</v>
      </c>
      <c r="D328" s="370"/>
      <c r="E328" s="354"/>
    </row>
    <row r="329" spans="1:5" ht="12.6" thickBot="1">
      <c r="A329" s="100" t="s">
        <v>654</v>
      </c>
      <c r="B329" s="101" t="s">
        <v>655</v>
      </c>
      <c r="C329" s="411"/>
      <c r="D329" s="412"/>
      <c r="E329" s="354"/>
    </row>
    <row r="330" spans="1:5" ht="12.6" thickBot="1">
      <c r="A330" s="100" t="s">
        <v>288</v>
      </c>
      <c r="B330" s="101" t="s">
        <v>149</v>
      </c>
      <c r="C330" s="411"/>
      <c r="D330" s="412"/>
      <c r="E330" s="354"/>
    </row>
    <row r="331" spans="1:5" ht="27" customHeight="1">
      <c r="A331" s="44"/>
      <c r="B331" s="441" t="s">
        <v>656</v>
      </c>
      <c r="C331" s="417" t="s">
        <v>20</v>
      </c>
      <c r="D331" s="454"/>
      <c r="E331" s="354"/>
    </row>
    <row r="332" spans="1:5" ht="12">
      <c r="A332" s="44"/>
      <c r="B332" s="494" t="s">
        <v>657</v>
      </c>
      <c r="C332" s="448"/>
      <c r="D332" s="451"/>
      <c r="E332" s="354"/>
    </row>
    <row r="333" spans="1:5" ht="21" customHeight="1">
      <c r="A333" s="44"/>
      <c r="B333" s="442" t="s">
        <v>658</v>
      </c>
      <c r="C333" s="417" t="s">
        <v>20</v>
      </c>
      <c r="D333" s="454"/>
      <c r="E333" s="354"/>
    </row>
    <row r="334" spans="1:5" ht="12">
      <c r="A334" s="44"/>
      <c r="B334" s="499" t="s">
        <v>659</v>
      </c>
      <c r="C334" s="448"/>
      <c r="D334" s="451"/>
      <c r="E334" s="354"/>
    </row>
    <row r="335" spans="1:5" ht="12">
      <c r="A335" s="44"/>
      <c r="B335" s="490" t="s">
        <v>660</v>
      </c>
      <c r="C335" s="417" t="s">
        <v>20</v>
      </c>
      <c r="D335" s="454"/>
      <c r="E335" s="354"/>
    </row>
    <row r="336" spans="1:5" ht="12">
      <c r="A336" s="44"/>
      <c r="B336" s="490" t="s">
        <v>661</v>
      </c>
      <c r="C336" s="417" t="s">
        <v>20</v>
      </c>
      <c r="D336" s="454"/>
      <c r="E336" s="354"/>
    </row>
    <row r="337" spans="1:10" ht="12">
      <c r="A337" s="44"/>
      <c r="B337" s="490" t="s">
        <v>662</v>
      </c>
      <c r="C337" s="417" t="s">
        <v>20</v>
      </c>
      <c r="D337" s="454"/>
      <c r="E337" s="354"/>
      <c r="F337" s="354"/>
      <c r="G337" s="354"/>
      <c r="H337" s="354"/>
      <c r="I337" s="354"/>
      <c r="J337" s="354"/>
    </row>
    <row r="338" spans="1:10" ht="12">
      <c r="A338" s="44"/>
      <c r="B338" s="441" t="s">
        <v>663</v>
      </c>
      <c r="C338" s="417" t="s">
        <v>20</v>
      </c>
      <c r="D338" s="454"/>
      <c r="E338" s="354"/>
      <c r="F338" s="354"/>
      <c r="G338" s="354"/>
      <c r="H338" s="354"/>
      <c r="I338" s="354"/>
      <c r="J338" s="354"/>
    </row>
    <row r="339" spans="1:10" ht="12">
      <c r="A339" s="44"/>
      <c r="B339" s="441" t="s">
        <v>664</v>
      </c>
      <c r="C339" s="417" t="s">
        <v>20</v>
      </c>
      <c r="D339" s="454"/>
      <c r="E339" s="354"/>
      <c r="F339" s="354"/>
      <c r="G339" s="354"/>
      <c r="H339" s="354"/>
      <c r="I339" s="354"/>
      <c r="J339" s="354"/>
    </row>
    <row r="340" spans="1:10" ht="23.45" thickBot="1">
      <c r="A340" s="43"/>
      <c r="B340" s="470" t="s">
        <v>665</v>
      </c>
      <c r="C340" s="444" t="s">
        <v>20</v>
      </c>
      <c r="D340" s="493"/>
      <c r="E340" s="354"/>
      <c r="F340" s="354"/>
      <c r="G340" s="354"/>
      <c r="H340" s="354"/>
      <c r="I340" s="354"/>
      <c r="J340" s="354"/>
    </row>
    <row r="341" spans="1:10" ht="12.6" thickBot="1">
      <c r="A341" s="100" t="s">
        <v>292</v>
      </c>
      <c r="B341" s="101" t="s">
        <v>293</v>
      </c>
      <c r="C341" s="411"/>
      <c r="D341" s="412"/>
      <c r="E341" s="354"/>
      <c r="F341" s="354"/>
      <c r="G341" s="354"/>
      <c r="H341" s="354"/>
      <c r="I341" s="354"/>
      <c r="J341" s="354"/>
    </row>
    <row r="342" spans="1:10" ht="22.9">
      <c r="A342" s="44"/>
      <c r="B342" s="445" t="s">
        <v>152</v>
      </c>
      <c r="C342" s="448"/>
      <c r="D342" s="451"/>
      <c r="E342" s="354"/>
      <c r="F342" s="354"/>
      <c r="G342" s="354"/>
      <c r="H342" s="354"/>
      <c r="I342" s="354"/>
      <c r="J342" s="354"/>
    </row>
    <row r="343" spans="1:10" ht="12.6" thickBot="1">
      <c r="A343" s="48"/>
      <c r="B343" s="500" t="s">
        <v>666</v>
      </c>
      <c r="C343" s="468" t="str">
        <f>C142</f>
        <v>-</v>
      </c>
      <c r="D343" s="454"/>
      <c r="E343" s="354"/>
      <c r="F343" s="491"/>
      <c r="G343" s="354"/>
      <c r="H343" s="354"/>
      <c r="I343" s="354"/>
      <c r="J343" s="354"/>
    </row>
    <row r="344" spans="1:10" ht="22.9">
      <c r="A344" s="44"/>
      <c r="B344" s="445" t="s">
        <v>154</v>
      </c>
      <c r="C344" s="448"/>
      <c r="D344" s="451"/>
      <c r="E344" s="354"/>
      <c r="F344" s="491"/>
      <c r="G344" s="354"/>
      <c r="H344" s="354"/>
      <c r="I344" s="354"/>
      <c r="J344" s="354"/>
    </row>
    <row r="345" spans="1:10" ht="12.6" thickBot="1">
      <c r="A345" s="43"/>
      <c r="B345" s="500" t="s">
        <v>666</v>
      </c>
      <c r="C345" s="468" t="str">
        <f>C147</f>
        <v>-</v>
      </c>
      <c r="D345" s="454"/>
      <c r="E345" s="354"/>
      <c r="F345" s="491"/>
      <c r="G345" s="354"/>
      <c r="H345" s="354"/>
      <c r="I345" s="354"/>
      <c r="J345" s="354"/>
    </row>
    <row r="346" spans="1:10" ht="12">
      <c r="A346" s="94" t="s">
        <v>300</v>
      </c>
      <c r="B346" s="95" t="s">
        <v>301</v>
      </c>
      <c r="C346" s="383"/>
      <c r="D346" s="386"/>
      <c r="E346" s="354"/>
      <c r="F346" s="354"/>
      <c r="G346" s="354"/>
      <c r="H346" s="354"/>
      <c r="I346" s="354"/>
      <c r="J346" s="354"/>
    </row>
    <row r="347" spans="1:10" ht="12">
      <c r="A347" s="58"/>
      <c r="B347" s="462" t="s">
        <v>667</v>
      </c>
      <c r="C347" s="501" t="s">
        <v>20</v>
      </c>
      <c r="D347" s="454"/>
      <c r="E347" s="354"/>
      <c r="F347" s="354"/>
      <c r="G347" s="354"/>
      <c r="H347" s="354"/>
      <c r="I347" s="354"/>
      <c r="J347" s="354"/>
    </row>
    <row r="348" spans="1:10" ht="29.25" customHeight="1" thickBot="1">
      <c r="A348" s="43"/>
      <c r="B348" s="470" t="s">
        <v>668</v>
      </c>
      <c r="C348" s="444" t="s">
        <v>20</v>
      </c>
      <c r="D348" s="454"/>
      <c r="E348" s="354"/>
      <c r="F348" s="354"/>
      <c r="G348" s="354"/>
      <c r="H348" s="354"/>
      <c r="I348" s="354"/>
      <c r="J348" s="354"/>
    </row>
    <row r="349" spans="1:10" ht="12.6" thickBot="1">
      <c r="A349" s="100" t="s">
        <v>305</v>
      </c>
      <c r="B349" s="101" t="s">
        <v>669</v>
      </c>
      <c r="C349" s="411"/>
      <c r="D349" s="412"/>
      <c r="E349" s="354"/>
      <c r="F349" s="354"/>
      <c r="G349" s="354"/>
      <c r="H349" s="354"/>
      <c r="I349" s="354"/>
      <c r="J349" s="354"/>
    </row>
    <row r="350" spans="1:10" ht="12">
      <c r="A350" s="44"/>
      <c r="B350" s="423" t="s">
        <v>670</v>
      </c>
      <c r="C350" s="417" t="s">
        <v>20</v>
      </c>
      <c r="D350" s="454"/>
      <c r="E350" s="354"/>
      <c r="F350" s="354"/>
      <c r="G350" s="354"/>
      <c r="H350" s="354"/>
      <c r="I350" s="354"/>
      <c r="J350" s="354"/>
    </row>
    <row r="351" spans="1:10" ht="22.9">
      <c r="A351" s="46"/>
      <c r="B351" s="423" t="s">
        <v>671</v>
      </c>
      <c r="C351" s="417" t="s">
        <v>20</v>
      </c>
      <c r="D351" s="454"/>
      <c r="E351" s="354"/>
      <c r="F351" s="354"/>
      <c r="G351" s="354"/>
      <c r="H351" s="354"/>
      <c r="I351" s="354"/>
      <c r="J351" s="354"/>
    </row>
    <row r="352" spans="1:10" ht="34.15">
      <c r="A352" s="46"/>
      <c r="B352" s="423" t="s">
        <v>672</v>
      </c>
      <c r="C352" s="417" t="s">
        <v>20</v>
      </c>
      <c r="D352" s="454"/>
      <c r="E352" s="354"/>
      <c r="F352" s="354"/>
      <c r="G352" s="354"/>
      <c r="H352" s="354"/>
      <c r="I352" s="354"/>
      <c r="J352" s="354"/>
    </row>
    <row r="353" spans="1:10" s="45" customFormat="1" ht="12.6" thickBot="1">
      <c r="A353" s="47"/>
      <c r="B353" s="492" t="s">
        <v>673</v>
      </c>
      <c r="C353" s="417" t="s">
        <v>20</v>
      </c>
      <c r="D353" s="454"/>
      <c r="E353" s="491"/>
      <c r="F353" s="491"/>
      <c r="G353" s="491"/>
      <c r="H353" s="491"/>
      <c r="I353" s="491"/>
      <c r="J353" s="491"/>
    </row>
    <row r="354" spans="1:10" ht="12.6" thickBot="1">
      <c r="A354" s="100" t="s">
        <v>309</v>
      </c>
      <c r="B354" s="101" t="s">
        <v>145</v>
      </c>
      <c r="C354" s="411"/>
      <c r="D354" s="412"/>
      <c r="E354" s="354"/>
      <c r="F354" s="354"/>
      <c r="G354" s="354"/>
      <c r="H354" s="354"/>
      <c r="I354" s="354"/>
      <c r="J354" s="354"/>
    </row>
    <row r="355" spans="1:10" ht="12">
      <c r="A355" s="56"/>
      <c r="B355" s="502" t="s">
        <v>674</v>
      </c>
      <c r="C355" s="435" t="s">
        <v>20</v>
      </c>
      <c r="D355" s="370"/>
      <c r="E355" s="354"/>
      <c r="F355" s="354"/>
      <c r="G355" s="354"/>
      <c r="H355" s="354"/>
      <c r="I355" s="354"/>
      <c r="J355" s="354"/>
    </row>
    <row r="356" spans="1:10" ht="22.9">
      <c r="A356" s="56"/>
      <c r="B356" s="423" t="s">
        <v>675</v>
      </c>
      <c r="C356" s="431" t="s">
        <v>20</v>
      </c>
      <c r="D356" s="370"/>
      <c r="E356" s="354"/>
      <c r="F356" s="354"/>
      <c r="G356" s="354"/>
      <c r="H356" s="354"/>
      <c r="I356" s="354"/>
      <c r="J356" s="491"/>
    </row>
    <row r="357" spans="1:10" ht="22.9">
      <c r="A357" s="56"/>
      <c r="B357" s="423" t="s">
        <v>676</v>
      </c>
      <c r="C357" s="431" t="s">
        <v>20</v>
      </c>
      <c r="D357" s="370"/>
      <c r="E357" s="354"/>
      <c r="F357" s="354"/>
      <c r="G357" s="354"/>
      <c r="H357" s="354"/>
      <c r="I357" s="354"/>
      <c r="J357" s="354"/>
    </row>
    <row r="358" spans="1:10" ht="12.6" thickBot="1">
      <c r="A358" s="56"/>
      <c r="B358" s="464" t="s">
        <v>677</v>
      </c>
      <c r="C358" s="440" t="s">
        <v>20</v>
      </c>
      <c r="D358" s="370"/>
      <c r="E358" s="354"/>
      <c r="F358" s="354"/>
      <c r="G358" s="354"/>
      <c r="H358" s="354"/>
      <c r="I358" s="354"/>
      <c r="J358" s="354"/>
    </row>
    <row r="359" spans="1:10" ht="12.6" thickBot="1">
      <c r="A359" s="100" t="s">
        <v>678</v>
      </c>
      <c r="B359" s="281" t="s">
        <v>679</v>
      </c>
      <c r="C359" s="411"/>
      <c r="D359" s="412"/>
      <c r="E359" s="354"/>
      <c r="F359" s="354"/>
      <c r="G359" s="354"/>
      <c r="H359" s="354"/>
      <c r="I359" s="354"/>
      <c r="J359" s="354"/>
    </row>
    <row r="360" spans="1:10" ht="12.6" thickBot="1">
      <c r="A360" s="100" t="s">
        <v>313</v>
      </c>
      <c r="B360" s="101" t="s">
        <v>680</v>
      </c>
      <c r="C360" s="411"/>
      <c r="D360" s="412"/>
      <c r="E360" s="354"/>
      <c r="F360" s="354"/>
      <c r="G360" s="354"/>
      <c r="H360" s="354"/>
      <c r="I360" s="354"/>
      <c r="J360" s="354"/>
    </row>
    <row r="361" spans="1:10" ht="27" customHeight="1">
      <c r="A361" s="69"/>
      <c r="B361" s="503" t="s">
        <v>652</v>
      </c>
      <c r="C361" s="366" t="str">
        <f>IF(OR($C$33="Pass",$C$38="Pass",$C$70="Pass",$C$75="Pass"),"Pass","Fail")</f>
        <v>Fail</v>
      </c>
      <c r="D361" s="504"/>
      <c r="E361" s="354"/>
      <c r="F361" s="354"/>
      <c r="G361" s="354"/>
      <c r="H361" s="354"/>
      <c r="I361" s="354"/>
      <c r="J361" s="354"/>
    </row>
    <row r="362" spans="1:10" ht="12">
      <c r="A362" s="44"/>
      <c r="B362" s="503" t="s">
        <v>681</v>
      </c>
      <c r="C362" s="417" t="s">
        <v>20</v>
      </c>
      <c r="D362" s="504"/>
      <c r="E362" s="354"/>
      <c r="F362" s="354"/>
      <c r="G362" s="354"/>
      <c r="H362" s="354"/>
      <c r="I362" s="354"/>
      <c r="J362" s="354"/>
    </row>
    <row r="363" spans="1:10" ht="23.45" thickBot="1">
      <c r="A363" s="72"/>
      <c r="B363" s="505" t="s">
        <v>682</v>
      </c>
      <c r="C363" s="433" t="s">
        <v>20</v>
      </c>
      <c r="D363" s="504"/>
      <c r="E363" s="354"/>
      <c r="F363" s="354"/>
      <c r="G363" s="354"/>
      <c r="H363" s="354"/>
      <c r="I363" s="354"/>
      <c r="J363" s="354"/>
    </row>
    <row r="364" spans="1:10" ht="12.6" thickBot="1">
      <c r="A364" s="100" t="s">
        <v>317</v>
      </c>
      <c r="B364" s="101" t="s">
        <v>683</v>
      </c>
      <c r="C364" s="411"/>
      <c r="D364" s="412"/>
      <c r="E364" s="354"/>
      <c r="F364" s="354"/>
      <c r="G364" s="354"/>
      <c r="H364" s="354"/>
      <c r="I364" s="354"/>
      <c r="J364" s="354"/>
    </row>
    <row r="365" spans="1:10" ht="23.45" thickBot="1">
      <c r="A365" s="43"/>
      <c r="B365" s="492" t="s">
        <v>684</v>
      </c>
      <c r="C365" s="506" t="str">
        <f>IF(OR($C$33="Pass",$C$38="Pass",$C$70="Pass",$C$75="Pass"),"Pass","Fail")</f>
        <v>Fail</v>
      </c>
      <c r="D365" s="454"/>
      <c r="E365" s="354"/>
      <c r="F365" s="354"/>
      <c r="G365" s="354"/>
      <c r="H365" s="354"/>
      <c r="I365" s="354"/>
      <c r="J365" s="354"/>
    </row>
    <row r="366" spans="1:10" ht="12.6" thickBot="1">
      <c r="A366" s="100" t="s">
        <v>321</v>
      </c>
      <c r="B366" s="101" t="s">
        <v>685</v>
      </c>
      <c r="C366" s="411"/>
      <c r="D366" s="412"/>
      <c r="E366" s="354"/>
      <c r="F366" s="354"/>
      <c r="G366" s="354"/>
      <c r="H366" s="354"/>
      <c r="I366" s="354"/>
      <c r="J366" s="354"/>
    </row>
    <row r="367" spans="1:10" ht="12.6" thickBot="1">
      <c r="A367" s="47"/>
      <c r="B367" s="492" t="s">
        <v>686</v>
      </c>
      <c r="C367" s="506" t="str">
        <f>IF(OR($C$33="Pass",$C$38="Pass",$C$70="Pass",$C$75="Pass"),"Pass","Fail")</f>
        <v>Fail</v>
      </c>
      <c r="D367" s="370"/>
      <c r="E367" s="354"/>
      <c r="F367" s="354"/>
      <c r="G367" s="354"/>
      <c r="H367" s="354"/>
      <c r="I367" s="354"/>
      <c r="J367" s="354"/>
    </row>
    <row r="368" spans="1:10" ht="12.6" thickBot="1">
      <c r="A368" s="100" t="s">
        <v>324</v>
      </c>
      <c r="B368" s="101" t="s">
        <v>687</v>
      </c>
      <c r="C368" s="411"/>
      <c r="D368" s="412"/>
      <c r="E368" s="354"/>
      <c r="F368" s="354"/>
      <c r="G368" s="354"/>
      <c r="H368" s="354"/>
      <c r="I368" s="354"/>
      <c r="J368" s="354"/>
    </row>
    <row r="369" spans="1:6" ht="12">
      <c r="A369" s="44"/>
      <c r="B369" s="423" t="s">
        <v>652</v>
      </c>
      <c r="C369" s="469" t="str">
        <f>IF(OR($C$33="Pass",$C$38="Pass",$C$70="Pass",$C$75="Pass"),"Pass","Fail")</f>
        <v>Fail</v>
      </c>
      <c r="D369" s="370"/>
      <c r="E369" s="354"/>
      <c r="F369" s="491"/>
    </row>
    <row r="370" spans="1:6" ht="12">
      <c r="A370" s="44"/>
      <c r="B370" s="441" t="s">
        <v>688</v>
      </c>
      <c r="C370" s="417" t="s">
        <v>20</v>
      </c>
      <c r="D370" s="370"/>
      <c r="E370" s="354"/>
      <c r="F370" s="491"/>
    </row>
    <row r="371" spans="1:6" ht="12">
      <c r="A371" s="44"/>
      <c r="B371" s="441" t="s">
        <v>689</v>
      </c>
      <c r="C371" s="417" t="s">
        <v>20</v>
      </c>
      <c r="D371" s="370"/>
      <c r="E371" s="354"/>
      <c r="F371" s="491"/>
    </row>
    <row r="372" spans="1:6" ht="22.9">
      <c r="A372" s="44"/>
      <c r="B372" s="441" t="s">
        <v>690</v>
      </c>
      <c r="C372" s="417" t="s">
        <v>20</v>
      </c>
      <c r="D372" s="370"/>
      <c r="E372" s="354"/>
      <c r="F372" s="491"/>
    </row>
    <row r="373" spans="1:6" ht="22.9">
      <c r="A373" s="44"/>
      <c r="B373" s="441" t="s">
        <v>691</v>
      </c>
      <c r="C373" s="417" t="s">
        <v>20</v>
      </c>
      <c r="D373" s="370"/>
      <c r="E373" s="354"/>
      <c r="F373" s="491"/>
    </row>
    <row r="374" spans="1:6" ht="22.9">
      <c r="A374" s="44"/>
      <c r="B374" s="441" t="s">
        <v>692</v>
      </c>
      <c r="C374" s="417" t="s">
        <v>20</v>
      </c>
      <c r="D374" s="370"/>
      <c r="E374" s="354"/>
      <c r="F374" s="491"/>
    </row>
    <row r="375" spans="1:6" ht="23.45" thickBot="1">
      <c r="A375" s="43"/>
      <c r="B375" s="470" t="s">
        <v>693</v>
      </c>
      <c r="C375" s="444" t="s">
        <v>20</v>
      </c>
      <c r="D375" s="370"/>
      <c r="E375" s="354"/>
      <c r="F375" s="491"/>
    </row>
    <row r="376" spans="1:6" ht="12.6" thickBot="1">
      <c r="A376" s="100" t="s">
        <v>335</v>
      </c>
      <c r="B376" s="101" t="s">
        <v>694</v>
      </c>
      <c r="C376" s="411"/>
      <c r="D376" s="412"/>
      <c r="E376" s="354"/>
      <c r="F376" s="491"/>
    </row>
    <row r="377" spans="1:6" ht="12">
      <c r="A377" s="44"/>
      <c r="B377" s="423" t="s">
        <v>652</v>
      </c>
      <c r="C377" s="469" t="str">
        <f>IF(OR($C$33="Pass",$C$38="Pass",$C$70="Pass",$C$75="Pass"),"Pass","Fail")</f>
        <v>Fail</v>
      </c>
      <c r="D377" s="370"/>
      <c r="E377" s="354"/>
      <c r="F377" s="491"/>
    </row>
    <row r="378" spans="1:6" ht="46.15" thickBot="1">
      <c r="A378" s="44"/>
      <c r="B378" s="507" t="s">
        <v>695</v>
      </c>
      <c r="C378" s="497" t="s">
        <v>20</v>
      </c>
      <c r="D378" s="370"/>
      <c r="E378" s="354"/>
      <c r="F378" s="354"/>
    </row>
    <row r="379" spans="1:6" ht="12.6" thickBot="1">
      <c r="A379" s="100" t="s">
        <v>338</v>
      </c>
      <c r="B379" s="101" t="s">
        <v>696</v>
      </c>
      <c r="C379" s="411"/>
      <c r="D379" s="412"/>
      <c r="E379" s="354"/>
      <c r="F379" s="354"/>
    </row>
    <row r="380" spans="1:6" ht="12.6" thickBot="1">
      <c r="A380" s="61"/>
      <c r="B380" s="445" t="s">
        <v>697</v>
      </c>
      <c r="C380" s="508"/>
      <c r="D380" s="451"/>
      <c r="E380" s="354"/>
      <c r="F380" s="354"/>
    </row>
    <row r="381" spans="1:6" ht="12">
      <c r="A381" s="61"/>
      <c r="B381" s="425" t="s">
        <v>698</v>
      </c>
      <c r="C381" s="435" t="s">
        <v>20</v>
      </c>
      <c r="D381" s="418"/>
      <c r="E381" s="354"/>
      <c r="F381" s="354"/>
    </row>
    <row r="382" spans="1:6" ht="12">
      <c r="A382" s="62"/>
      <c r="B382" s="425" t="s">
        <v>699</v>
      </c>
      <c r="C382" s="417" t="s">
        <v>20</v>
      </c>
      <c r="D382" s="418"/>
      <c r="E382" s="354"/>
      <c r="F382" s="354"/>
    </row>
    <row r="383" spans="1:6" ht="22.9">
      <c r="A383" s="62"/>
      <c r="B383" s="439" t="s">
        <v>700</v>
      </c>
      <c r="C383" s="417" t="s">
        <v>805</v>
      </c>
      <c r="D383" s="418"/>
      <c r="E383" s="354"/>
      <c r="F383" s="354"/>
    </row>
    <row r="384" spans="1:6" ht="12">
      <c r="A384" s="62"/>
      <c r="B384" s="447" t="s">
        <v>701</v>
      </c>
      <c r="C384" s="448"/>
      <c r="D384" s="415"/>
      <c r="E384" s="354"/>
      <c r="F384" s="354"/>
    </row>
    <row r="385" spans="1:6" ht="18" customHeight="1">
      <c r="A385" s="62"/>
      <c r="B385" s="425" t="s">
        <v>343</v>
      </c>
      <c r="C385" s="417" t="s">
        <v>805</v>
      </c>
      <c r="D385" s="418"/>
      <c r="E385" s="354"/>
      <c r="F385" s="354"/>
    </row>
    <row r="386" spans="1:6" ht="22.9">
      <c r="A386" s="62"/>
      <c r="B386" s="425" t="s">
        <v>702</v>
      </c>
      <c r="C386" s="417" t="s">
        <v>805</v>
      </c>
      <c r="D386" s="418"/>
      <c r="E386" s="354"/>
      <c r="F386" s="354"/>
    </row>
    <row r="387" spans="1:6" ht="12.6" thickBot="1">
      <c r="A387" s="63"/>
      <c r="B387" s="426" t="s">
        <v>703</v>
      </c>
      <c r="C387" s="433" t="s">
        <v>805</v>
      </c>
      <c r="D387" s="418"/>
      <c r="E387" s="354"/>
      <c r="F387" s="354"/>
    </row>
    <row r="388" spans="1:6" ht="12.6" thickBot="1">
      <c r="A388" s="100" t="s">
        <v>351</v>
      </c>
      <c r="B388" s="101" t="s">
        <v>704</v>
      </c>
      <c r="C388" s="411"/>
      <c r="D388" s="412"/>
      <c r="E388" s="354"/>
      <c r="F388" s="354"/>
    </row>
    <row r="389" spans="1:6">
      <c r="A389" s="64"/>
      <c r="B389" s="496" t="s">
        <v>705</v>
      </c>
      <c r="C389" s="369" t="str">
        <f>IF(OR($C$33="Pass",$C$38="Pass",$C$70="Pass",$C$75="Pass"),"Pass","Fail")</f>
        <v>Fail</v>
      </c>
      <c r="D389" s="454"/>
      <c r="E389" s="354"/>
      <c r="F389" s="491"/>
    </row>
    <row r="390" spans="1:6">
      <c r="A390" s="64"/>
      <c r="B390" s="450" t="s">
        <v>706</v>
      </c>
      <c r="C390" s="482"/>
      <c r="D390" s="451"/>
      <c r="E390" s="354"/>
      <c r="F390" s="354"/>
    </row>
    <row r="391" spans="1:6" ht="12">
      <c r="A391" s="44"/>
      <c r="B391" s="425" t="s">
        <v>707</v>
      </c>
      <c r="C391" s="417" t="s">
        <v>805</v>
      </c>
      <c r="D391" s="454"/>
      <c r="E391" s="354"/>
      <c r="F391" s="354"/>
    </row>
    <row r="392" spans="1:6" ht="12">
      <c r="A392" s="44"/>
      <c r="B392" s="425" t="s">
        <v>708</v>
      </c>
      <c r="C392" s="417" t="s">
        <v>805</v>
      </c>
      <c r="D392" s="454"/>
      <c r="E392" s="354"/>
      <c r="F392" s="354"/>
    </row>
    <row r="393" spans="1:6" ht="22.5" customHeight="1" thickBot="1">
      <c r="A393" s="48"/>
      <c r="B393" s="509" t="s">
        <v>709</v>
      </c>
      <c r="C393" s="453" t="s">
        <v>805</v>
      </c>
      <c r="D393" s="454"/>
      <c r="E393" s="354"/>
      <c r="F393" s="354"/>
    </row>
    <row r="394" spans="1:6" ht="12.6" thickBot="1">
      <c r="A394" s="100" t="s">
        <v>356</v>
      </c>
      <c r="B394" s="101" t="s">
        <v>710</v>
      </c>
      <c r="C394" s="411"/>
      <c r="D394" s="412"/>
      <c r="E394" s="354"/>
      <c r="F394" s="354"/>
    </row>
    <row r="395" spans="1:6">
      <c r="A395" s="64"/>
      <c r="B395" s="496" t="s">
        <v>711</v>
      </c>
      <c r="C395" s="510" t="s">
        <v>20</v>
      </c>
      <c r="D395" s="454"/>
      <c r="E395" s="354"/>
      <c r="F395" s="354"/>
    </row>
    <row r="396" spans="1:6" ht="12" thickBot="1">
      <c r="A396" s="64"/>
      <c r="B396" s="496" t="s">
        <v>712</v>
      </c>
      <c r="C396" s="510" t="s">
        <v>20</v>
      </c>
      <c r="D396" s="454"/>
      <c r="E396" s="354"/>
      <c r="F396" s="354"/>
    </row>
    <row r="397" spans="1:6" ht="12.6" thickBot="1">
      <c r="A397" s="100" t="s">
        <v>713</v>
      </c>
      <c r="B397" s="101" t="s">
        <v>714</v>
      </c>
      <c r="C397" s="411"/>
      <c r="D397" s="412"/>
      <c r="E397" s="354"/>
      <c r="F397" s="354"/>
    </row>
    <row r="398" spans="1:6" ht="12.6" thickBot="1">
      <c r="A398" s="100" t="s">
        <v>92</v>
      </c>
      <c r="B398" s="101" t="s">
        <v>715</v>
      </c>
      <c r="C398" s="411"/>
      <c r="D398" s="412"/>
      <c r="E398" s="354"/>
      <c r="F398" s="354"/>
    </row>
    <row r="399" spans="1:6" ht="22.9">
      <c r="A399" s="64"/>
      <c r="B399" s="509" t="s">
        <v>716</v>
      </c>
      <c r="C399" s="511" t="s">
        <v>20</v>
      </c>
      <c r="D399" s="454"/>
      <c r="E399" s="354"/>
      <c r="F399" s="354"/>
    </row>
    <row r="400" spans="1:6" ht="34.9" thickBot="1">
      <c r="A400" s="44"/>
      <c r="B400" s="509" t="s">
        <v>717</v>
      </c>
      <c r="C400" s="424" t="s">
        <v>20</v>
      </c>
      <c r="D400" s="454"/>
      <c r="E400" s="354"/>
      <c r="F400" s="354"/>
    </row>
    <row r="401" spans="1:5" ht="34.15">
      <c r="A401" s="44"/>
      <c r="B401" s="509" t="s">
        <v>718</v>
      </c>
      <c r="C401" s="511" t="s">
        <v>20</v>
      </c>
      <c r="D401" s="454"/>
      <c r="E401" s="354"/>
    </row>
    <row r="402" spans="1:5" ht="46.15" thickBot="1">
      <c r="A402" s="66"/>
      <c r="B402" s="509" t="s">
        <v>719</v>
      </c>
      <c r="C402" s="417" t="s">
        <v>20</v>
      </c>
      <c r="D402" s="454"/>
      <c r="E402" s="354"/>
    </row>
    <row r="403" spans="1:5" ht="12.6" thickBot="1">
      <c r="A403" s="100" t="s">
        <v>100</v>
      </c>
      <c r="B403" s="101" t="s">
        <v>720</v>
      </c>
      <c r="C403" s="411"/>
      <c r="D403" s="412"/>
      <c r="E403" s="354"/>
    </row>
    <row r="404" spans="1:5">
      <c r="A404" s="64"/>
      <c r="B404" s="450" t="s">
        <v>721</v>
      </c>
      <c r="C404" s="482"/>
      <c r="D404" s="451"/>
      <c r="E404" s="354"/>
    </row>
    <row r="405" spans="1:5">
      <c r="A405" s="64"/>
      <c r="B405" s="512" t="s">
        <v>722</v>
      </c>
      <c r="C405" s="510" t="s">
        <v>20</v>
      </c>
      <c r="D405" s="454"/>
      <c r="E405" s="354"/>
    </row>
    <row r="406" spans="1:5" ht="12">
      <c r="A406" s="44"/>
      <c r="B406" s="425" t="s">
        <v>723</v>
      </c>
      <c r="C406" s="510" t="s">
        <v>20</v>
      </c>
      <c r="D406" s="454"/>
      <c r="E406" s="354"/>
    </row>
    <row r="407" spans="1:5" ht="14.45">
      <c r="A407" s="44"/>
      <c r="B407" s="67" t="s">
        <v>724</v>
      </c>
      <c r="C407" s="510" t="s">
        <v>20</v>
      </c>
      <c r="D407" s="454"/>
      <c r="E407" s="354"/>
    </row>
    <row r="408" spans="1:5" ht="14.45">
      <c r="A408" s="44"/>
      <c r="B408" s="67" t="s">
        <v>725</v>
      </c>
      <c r="C408" s="510" t="s">
        <v>20</v>
      </c>
      <c r="D408" s="454"/>
      <c r="E408" s="354"/>
    </row>
    <row r="409" spans="1:5" ht="14.45">
      <c r="A409" s="44"/>
      <c r="B409" s="67" t="s">
        <v>726</v>
      </c>
      <c r="C409" s="510" t="s">
        <v>20</v>
      </c>
      <c r="D409" s="454"/>
      <c r="E409" s="354"/>
    </row>
    <row r="410" spans="1:5" ht="14.45">
      <c r="A410" s="64"/>
      <c r="B410" s="67" t="s">
        <v>727</v>
      </c>
      <c r="C410" s="510" t="s">
        <v>20</v>
      </c>
      <c r="D410" s="454"/>
      <c r="E410" s="354"/>
    </row>
    <row r="411" spans="1:5" ht="14.45">
      <c r="A411" s="64"/>
      <c r="B411" s="67" t="s">
        <v>728</v>
      </c>
      <c r="C411" s="510" t="s">
        <v>20</v>
      </c>
      <c r="D411" s="454"/>
      <c r="E411" s="354"/>
    </row>
    <row r="412" spans="1:5" ht="12">
      <c r="A412" s="44"/>
      <c r="B412" s="447" t="s">
        <v>729</v>
      </c>
      <c r="C412" s="482"/>
      <c r="D412" s="451"/>
      <c r="E412" s="354"/>
    </row>
    <row r="413" spans="1:5" ht="23.45" thickBot="1">
      <c r="A413" s="43"/>
      <c r="B413" s="513" t="s">
        <v>730</v>
      </c>
      <c r="C413" s="510" t="s">
        <v>20</v>
      </c>
      <c r="D413" s="454"/>
      <c r="E413" s="354"/>
    </row>
    <row r="414" spans="1:5" ht="12.6" thickBot="1">
      <c r="A414" s="100" t="s">
        <v>102</v>
      </c>
      <c r="B414" s="101" t="s">
        <v>731</v>
      </c>
      <c r="C414" s="411"/>
      <c r="D414" s="412"/>
      <c r="E414" s="354"/>
    </row>
    <row r="415" spans="1:5" ht="12">
      <c r="A415" s="59"/>
      <c r="B415" s="514" t="s">
        <v>732</v>
      </c>
      <c r="C415" s="482"/>
      <c r="D415" s="451"/>
      <c r="E415" s="354"/>
    </row>
    <row r="416" spans="1:5" ht="14.45">
      <c r="A416" s="64"/>
      <c r="B416" s="68" t="s">
        <v>733</v>
      </c>
      <c r="C416" s="510" t="s">
        <v>20</v>
      </c>
      <c r="D416" s="454"/>
      <c r="E416" s="354"/>
    </row>
    <row r="417" spans="1:5" ht="14.45">
      <c r="A417" s="64"/>
      <c r="B417" s="68" t="s">
        <v>734</v>
      </c>
      <c r="C417" s="510" t="s">
        <v>20</v>
      </c>
      <c r="D417" s="454"/>
      <c r="E417" s="354"/>
    </row>
    <row r="418" spans="1:5" ht="14.45">
      <c r="A418" s="44"/>
      <c r="B418" s="68" t="s">
        <v>735</v>
      </c>
      <c r="C418" s="510" t="s">
        <v>20</v>
      </c>
      <c r="D418" s="454"/>
      <c r="E418" s="354"/>
    </row>
    <row r="419" spans="1:5" ht="15" thickBot="1">
      <c r="A419" s="44"/>
      <c r="B419" s="68" t="s">
        <v>736</v>
      </c>
      <c r="C419" s="510" t="s">
        <v>20</v>
      </c>
      <c r="D419" s="454"/>
      <c r="E419" s="354"/>
    </row>
    <row r="420" spans="1:5" ht="12.6" thickBot="1">
      <c r="A420" s="100" t="s">
        <v>106</v>
      </c>
      <c r="B420" s="101" t="s">
        <v>737</v>
      </c>
      <c r="C420" s="411"/>
      <c r="D420" s="412"/>
      <c r="E420" s="354"/>
    </row>
    <row r="421" spans="1:5" ht="22.9">
      <c r="A421" s="65"/>
      <c r="B421" s="423" t="s">
        <v>738</v>
      </c>
      <c r="C421" s="515" t="s">
        <v>20</v>
      </c>
      <c r="D421" s="454"/>
      <c r="E421" s="354"/>
    </row>
    <row r="422" spans="1:5" ht="23.45" thickBot="1">
      <c r="A422" s="65"/>
      <c r="B422" s="496" t="s">
        <v>739</v>
      </c>
      <c r="C422" s="515" t="s">
        <v>20</v>
      </c>
      <c r="D422" s="454"/>
      <c r="E422" s="354"/>
    </row>
    <row r="423" spans="1:5" ht="12.6" thickBot="1">
      <c r="A423" s="100" t="s">
        <v>139</v>
      </c>
      <c r="B423" s="101" t="s">
        <v>740</v>
      </c>
      <c r="C423" s="411"/>
      <c r="D423" s="412"/>
      <c r="E423" s="354"/>
    </row>
    <row r="424" spans="1:5" ht="12.6" thickBot="1">
      <c r="A424" s="100" t="s">
        <v>109</v>
      </c>
      <c r="B424" s="101" t="s">
        <v>741</v>
      </c>
      <c r="C424" s="411"/>
      <c r="D424" s="412"/>
      <c r="E424" s="354"/>
    </row>
    <row r="425" spans="1:5" ht="34.9" thickBot="1">
      <c r="A425" s="43"/>
      <c r="B425" s="470" t="s">
        <v>742</v>
      </c>
      <c r="C425" s="444" t="s">
        <v>20</v>
      </c>
      <c r="D425" s="370"/>
      <c r="E425" s="354"/>
    </row>
    <row r="426" spans="1:5" ht="12.6" thickBot="1">
      <c r="A426" s="100" t="s">
        <v>113</v>
      </c>
      <c r="B426" s="101" t="s">
        <v>743</v>
      </c>
      <c r="C426" s="411"/>
      <c r="D426" s="412"/>
      <c r="E426" s="354"/>
    </row>
    <row r="427" spans="1:5" ht="22.9">
      <c r="A427" s="44"/>
      <c r="B427" s="423" t="s">
        <v>744</v>
      </c>
      <c r="C427" s="417" t="s">
        <v>20</v>
      </c>
      <c r="D427" s="370"/>
      <c r="E427" s="354"/>
    </row>
    <row r="428" spans="1:5" ht="22.9">
      <c r="A428" s="44"/>
      <c r="B428" s="423" t="s">
        <v>745</v>
      </c>
      <c r="C428" s="417" t="s">
        <v>20</v>
      </c>
      <c r="D428" s="370"/>
      <c r="E428" s="354"/>
    </row>
    <row r="429" spans="1:5" ht="22.9">
      <c r="A429" s="44"/>
      <c r="B429" s="423" t="s">
        <v>746</v>
      </c>
      <c r="C429" s="417" t="s">
        <v>20</v>
      </c>
      <c r="D429" s="370"/>
      <c r="E429" s="354"/>
    </row>
    <row r="430" spans="1:5" ht="23.45" thickBot="1">
      <c r="A430" s="48"/>
      <c r="B430" s="467" t="s">
        <v>747</v>
      </c>
      <c r="C430" s="417" t="s">
        <v>20</v>
      </c>
      <c r="D430" s="370"/>
      <c r="E430" s="354"/>
    </row>
    <row r="431" spans="1:5" ht="12.6" thickBot="1">
      <c r="A431" s="100" t="s">
        <v>116</v>
      </c>
      <c r="B431" s="101" t="s">
        <v>748</v>
      </c>
      <c r="C431" s="411"/>
      <c r="D431" s="412"/>
      <c r="E431" s="354"/>
    </row>
    <row r="432" spans="1:5" ht="23.45" thickBot="1">
      <c r="A432" s="44"/>
      <c r="B432" s="423" t="s">
        <v>749</v>
      </c>
      <c r="C432" s="417" t="s">
        <v>20</v>
      </c>
      <c r="D432" s="370"/>
      <c r="E432" s="354"/>
    </row>
    <row r="433" spans="1:5" ht="12.6" thickBot="1">
      <c r="A433" s="100" t="s">
        <v>750</v>
      </c>
      <c r="B433" s="101" t="s">
        <v>751</v>
      </c>
      <c r="C433" s="411"/>
      <c r="D433" s="412"/>
      <c r="E433" s="354"/>
    </row>
    <row r="434" spans="1:5" ht="12.6" thickBot="1">
      <c r="A434" s="100" t="s">
        <v>118</v>
      </c>
      <c r="B434" s="101" t="s">
        <v>752</v>
      </c>
      <c r="C434" s="411"/>
      <c r="D434" s="412"/>
      <c r="E434" s="354"/>
    </row>
    <row r="435" spans="1:5" ht="45" customHeight="1" thickBot="1">
      <c r="A435" s="44"/>
      <c r="B435" s="441" t="s">
        <v>753</v>
      </c>
      <c r="C435" s="417" t="s">
        <v>20</v>
      </c>
      <c r="D435" s="370"/>
      <c r="E435" s="354"/>
    </row>
    <row r="436" spans="1:5" ht="12.6" thickBot="1">
      <c r="A436" s="100" t="s">
        <v>754</v>
      </c>
      <c r="B436" s="101" t="s">
        <v>755</v>
      </c>
      <c r="C436" s="411"/>
      <c r="D436" s="412"/>
      <c r="E436" s="354"/>
    </row>
    <row r="437" spans="1:5" ht="12">
      <c r="A437" s="57"/>
      <c r="B437" s="496" t="s">
        <v>756</v>
      </c>
      <c r="C437" s="510" t="s">
        <v>20</v>
      </c>
      <c r="D437" s="370"/>
      <c r="E437" s="354"/>
    </row>
    <row r="438" spans="1:5" ht="34.9" thickBot="1">
      <c r="A438" s="44"/>
      <c r="B438" s="441" t="s">
        <v>757</v>
      </c>
      <c r="C438" s="417" t="s">
        <v>20</v>
      </c>
      <c r="D438" s="370"/>
      <c r="E438" s="354"/>
    </row>
    <row r="439" spans="1:5" ht="12.6" thickBot="1">
      <c r="A439" s="100" t="s">
        <v>758</v>
      </c>
      <c r="B439" s="101" t="s">
        <v>759</v>
      </c>
      <c r="C439" s="411"/>
      <c r="D439" s="412"/>
      <c r="E439" s="354"/>
    </row>
    <row r="440" spans="1:5" ht="12.6" thickBot="1">
      <c r="A440" s="100" t="s">
        <v>123</v>
      </c>
      <c r="B440" s="101" t="s">
        <v>760</v>
      </c>
      <c r="C440" s="411"/>
      <c r="D440" s="412"/>
      <c r="E440" s="354"/>
    </row>
    <row r="441" spans="1:5" ht="22.9">
      <c r="A441" s="44"/>
      <c r="B441" s="423" t="s">
        <v>761</v>
      </c>
      <c r="C441" s="417" t="s">
        <v>20</v>
      </c>
      <c r="D441" s="370"/>
      <c r="E441" s="354"/>
    </row>
    <row r="442" spans="1:5" ht="12.6" thickBot="1">
      <c r="A442" s="43"/>
      <c r="B442" s="492" t="s">
        <v>762</v>
      </c>
      <c r="C442" s="444" t="s">
        <v>20</v>
      </c>
      <c r="D442" s="370"/>
      <c r="E442" s="354"/>
    </row>
    <row r="443" spans="1:5" ht="12.6" thickBot="1">
      <c r="A443" s="100" t="s">
        <v>763</v>
      </c>
      <c r="B443" s="101" t="s">
        <v>764</v>
      </c>
      <c r="C443" s="411"/>
      <c r="D443" s="412"/>
      <c r="E443" s="354"/>
    </row>
    <row r="444" spans="1:5" ht="12">
      <c r="A444" s="44"/>
      <c r="B444" s="423" t="s">
        <v>765</v>
      </c>
      <c r="C444" s="417" t="s">
        <v>20</v>
      </c>
      <c r="D444" s="370"/>
      <c r="E444" s="354"/>
    </row>
    <row r="445" spans="1:5" ht="24.75" customHeight="1">
      <c r="A445" s="44"/>
      <c r="B445" s="423" t="s">
        <v>766</v>
      </c>
      <c r="C445" s="417" t="s">
        <v>20</v>
      </c>
      <c r="D445" s="370"/>
      <c r="E445" s="354"/>
    </row>
    <row r="446" spans="1:5" ht="22.9">
      <c r="A446" s="44"/>
      <c r="B446" s="423" t="s">
        <v>767</v>
      </c>
      <c r="C446" s="417" t="s">
        <v>20</v>
      </c>
      <c r="D446" s="370"/>
      <c r="E446" s="354"/>
    </row>
    <row r="447" spans="1:5" ht="12">
      <c r="A447" s="44"/>
      <c r="B447" s="423" t="s">
        <v>768</v>
      </c>
      <c r="C447" s="417" t="s">
        <v>20</v>
      </c>
      <c r="D447" s="370"/>
      <c r="E447" s="354"/>
    </row>
    <row r="448" spans="1:5" ht="12">
      <c r="A448" s="44"/>
      <c r="B448" s="423" t="s">
        <v>769</v>
      </c>
      <c r="C448" s="417" t="s">
        <v>20</v>
      </c>
      <c r="D448" s="370"/>
      <c r="E448" s="354"/>
    </row>
    <row r="449" spans="1:5" ht="12">
      <c r="A449" s="44"/>
      <c r="B449" s="423" t="s">
        <v>770</v>
      </c>
      <c r="C449" s="417" t="s">
        <v>20</v>
      </c>
      <c r="D449" s="370"/>
      <c r="E449" s="354"/>
    </row>
    <row r="450" spans="1:5" ht="57">
      <c r="A450" s="44"/>
      <c r="B450" s="423" t="s">
        <v>771</v>
      </c>
      <c r="C450" s="417" t="s">
        <v>20</v>
      </c>
      <c r="D450" s="370"/>
      <c r="E450" s="354"/>
    </row>
    <row r="451" spans="1:5" ht="12">
      <c r="A451" s="44"/>
      <c r="B451" s="423" t="s">
        <v>772</v>
      </c>
      <c r="C451" s="417" t="s">
        <v>20</v>
      </c>
      <c r="D451" s="370"/>
      <c r="E451" s="354"/>
    </row>
    <row r="452" spans="1:5" ht="22.9">
      <c r="A452" s="44"/>
      <c r="B452" s="425" t="s">
        <v>773</v>
      </c>
      <c r="C452" s="417" t="s">
        <v>20</v>
      </c>
      <c r="D452" s="370"/>
      <c r="E452" s="354"/>
    </row>
    <row r="453" spans="1:5" ht="23.45" thickBot="1">
      <c r="A453" s="43"/>
      <c r="B453" s="516" t="s">
        <v>774</v>
      </c>
      <c r="C453" s="417" t="s">
        <v>20</v>
      </c>
      <c r="D453" s="370"/>
      <c r="E453" s="354"/>
    </row>
    <row r="454" spans="1:5" ht="12.6" thickBot="1">
      <c r="A454" s="100" t="s">
        <v>72</v>
      </c>
      <c r="B454" s="101" t="s">
        <v>775</v>
      </c>
      <c r="C454" s="411"/>
      <c r="D454" s="412"/>
      <c r="E454" s="354"/>
    </row>
    <row r="455" spans="1:5" ht="12.6" thickBot="1">
      <c r="A455" s="100" t="s">
        <v>776</v>
      </c>
      <c r="B455" s="101" t="s">
        <v>62</v>
      </c>
      <c r="C455" s="411"/>
      <c r="D455" s="412"/>
      <c r="E455" s="354"/>
    </row>
    <row r="456" spans="1:5" ht="12.6" thickBot="1">
      <c r="A456" s="100" t="s">
        <v>128</v>
      </c>
      <c r="B456" s="101" t="s">
        <v>777</v>
      </c>
      <c r="C456" s="411"/>
      <c r="D456" s="412"/>
      <c r="E456" s="354"/>
    </row>
    <row r="457" spans="1:5" ht="34.15">
      <c r="A457" s="69"/>
      <c r="B457" s="502" t="s">
        <v>778</v>
      </c>
      <c r="C457" s="435" t="s">
        <v>20</v>
      </c>
      <c r="D457" s="418"/>
      <c r="E457" s="354"/>
    </row>
    <row r="458" spans="1:5" ht="12">
      <c r="A458" s="44"/>
      <c r="B458" s="494" t="s">
        <v>779</v>
      </c>
      <c r="C458" s="448"/>
      <c r="D458" s="415"/>
      <c r="E458" s="354"/>
    </row>
    <row r="459" spans="1:5" ht="12">
      <c r="A459" s="44"/>
      <c r="B459" s="425" t="s">
        <v>780</v>
      </c>
      <c r="C459" s="417" t="s">
        <v>20</v>
      </c>
      <c r="D459" s="418"/>
      <c r="E459" s="354"/>
    </row>
    <row r="460" spans="1:5" ht="12">
      <c r="A460" s="44"/>
      <c r="B460" s="425" t="s">
        <v>781</v>
      </c>
      <c r="C460" s="417" t="s">
        <v>20</v>
      </c>
      <c r="D460" s="418"/>
      <c r="E460" s="354"/>
    </row>
    <row r="461" spans="1:5" ht="12.6" thickBot="1">
      <c r="A461" s="43"/>
      <c r="B461" s="516" t="s">
        <v>782</v>
      </c>
      <c r="C461" s="444" t="s">
        <v>20</v>
      </c>
      <c r="D461" s="418"/>
      <c r="E461" s="354"/>
    </row>
    <row r="462" spans="1:5" ht="12.6" thickBot="1">
      <c r="A462" s="100" t="s">
        <v>133</v>
      </c>
      <c r="B462" s="101" t="s">
        <v>783</v>
      </c>
      <c r="C462" s="411"/>
      <c r="D462" s="412"/>
      <c r="E462" s="354"/>
    </row>
    <row r="463" spans="1:5" ht="12">
      <c r="A463" s="62"/>
      <c r="B463" s="494" t="s">
        <v>784</v>
      </c>
      <c r="C463" s="476"/>
      <c r="D463" s="415"/>
      <c r="E463" s="354"/>
    </row>
    <row r="464" spans="1:5" ht="22.9">
      <c r="A464" s="62"/>
      <c r="B464" s="423" t="s">
        <v>785</v>
      </c>
      <c r="C464" s="478" t="s">
        <v>20</v>
      </c>
      <c r="D464" s="418"/>
      <c r="E464" s="354"/>
    </row>
    <row r="465" spans="1:5" ht="23.45" thickBot="1">
      <c r="A465" s="62"/>
      <c r="B465" s="492" t="s">
        <v>786</v>
      </c>
      <c r="C465" s="478" t="s">
        <v>20</v>
      </c>
      <c r="D465" s="418"/>
      <c r="E465" s="354"/>
    </row>
    <row r="466" spans="1:5" ht="12.6" thickBot="1">
      <c r="A466" s="100" t="s">
        <v>787</v>
      </c>
      <c r="B466" s="101" t="s">
        <v>788</v>
      </c>
      <c r="C466" s="411"/>
      <c r="D466" s="412"/>
      <c r="E466" s="354"/>
    </row>
    <row r="467" spans="1:5" ht="22.9">
      <c r="A467" s="61"/>
      <c r="B467" s="423" t="s">
        <v>789</v>
      </c>
      <c r="C467" s="517" t="s">
        <v>20</v>
      </c>
      <c r="D467" s="418"/>
      <c r="E467" s="354"/>
    </row>
    <row r="468" spans="1:5" ht="22.9">
      <c r="A468" s="61"/>
      <c r="B468" s="423" t="s">
        <v>790</v>
      </c>
      <c r="C468" s="478" t="s">
        <v>20</v>
      </c>
      <c r="D468" s="418"/>
      <c r="E468" s="354"/>
    </row>
    <row r="469" spans="1:5" ht="23.45" thickBot="1">
      <c r="A469" s="61"/>
      <c r="B469" s="423" t="s">
        <v>791</v>
      </c>
      <c r="C469" s="478" t="s">
        <v>20</v>
      </c>
      <c r="D469" s="418"/>
      <c r="E469" s="354"/>
    </row>
    <row r="470" spans="1:5" ht="12.6" thickBot="1">
      <c r="A470" s="100" t="s">
        <v>792</v>
      </c>
      <c r="B470" s="101" t="s">
        <v>793</v>
      </c>
      <c r="C470" s="411"/>
      <c r="D470" s="412"/>
      <c r="E470" s="354"/>
    </row>
    <row r="471" spans="1:5" ht="12">
      <c r="A471" s="69"/>
      <c r="B471" s="423" t="s">
        <v>794</v>
      </c>
      <c r="C471" s="366" t="str">
        <f>IF(OR($C$33="Pass",$C$38="Pass",$C$46="Pass",$C$51="Pass"),"Pass","Fail")</f>
        <v>Fail</v>
      </c>
      <c r="D471" s="418"/>
      <c r="E471" s="354"/>
    </row>
    <row r="472" spans="1:5" ht="12.6" thickBot="1">
      <c r="A472" s="43"/>
      <c r="B472" s="492" t="s">
        <v>795</v>
      </c>
      <c r="C472" s="444" t="str">
        <f>IF(OR($C$33="Pass",$C$38="Pass",$C$46="Pass",$C$51="Pass"),"Pass","Fail")</f>
        <v>Fail</v>
      </c>
      <c r="D472" s="418"/>
      <c r="E472" s="354"/>
    </row>
    <row r="473" spans="1:5" ht="12.6" thickBot="1">
      <c r="A473" s="100" t="s">
        <v>796</v>
      </c>
      <c r="B473" s="101" t="s">
        <v>797</v>
      </c>
      <c r="C473" s="411"/>
      <c r="D473" s="412"/>
      <c r="E473" s="354"/>
    </row>
    <row r="474" spans="1:5" ht="22.9">
      <c r="A474" s="69"/>
      <c r="B474" s="423" t="s">
        <v>798</v>
      </c>
      <c r="C474" s="366" t="str">
        <f>IF(OR($C$33="Pass",$C$38="Pass",$C$46="Pass",$C$51="Pass"),"Pass","Fail")</f>
        <v>Fail</v>
      </c>
      <c r="D474" s="418"/>
      <c r="E474" s="354"/>
    </row>
    <row r="475" spans="1:5" ht="12.6" thickBot="1">
      <c r="A475" s="43"/>
      <c r="B475" s="492" t="s">
        <v>795</v>
      </c>
      <c r="C475" s="444" t="str">
        <f>IF(OR($C$33="Pass",$C$38="Pass",$C$46="Pass",$C$51="Pass"),"Pass","Fail")</f>
        <v>Fail</v>
      </c>
      <c r="D475" s="418"/>
      <c r="E475" s="354"/>
    </row>
    <row r="476" spans="1:5" ht="12.6" thickBot="1">
      <c r="A476" s="100" t="s">
        <v>799</v>
      </c>
      <c r="B476" s="101" t="s">
        <v>800</v>
      </c>
      <c r="C476" s="411"/>
      <c r="D476" s="412"/>
      <c r="E476" s="354"/>
    </row>
    <row r="477" spans="1:5" ht="12">
      <c r="A477" s="69"/>
      <c r="B477" s="423" t="s">
        <v>801</v>
      </c>
      <c r="C477" s="366" t="str">
        <f>IF(OR($C$33="Pass",$C$38="Pass",$C$46="Pass",$C$51="Pass"),"Pass","Fail")</f>
        <v>Fail</v>
      </c>
      <c r="D477" s="418"/>
      <c r="E477" s="354"/>
    </row>
    <row r="478" spans="1:5" ht="12.6" thickBot="1">
      <c r="A478" s="43"/>
      <c r="B478" s="492" t="s">
        <v>795</v>
      </c>
      <c r="C478" s="444" t="str">
        <f>IF(OR($C$33="Pass",$C$38="Pass",$C$46="Pass",$C$51="Pass"),"Pass","Fail")</f>
        <v>Fail</v>
      </c>
      <c r="D478" s="418"/>
      <c r="E478" s="354"/>
    </row>
    <row r="479" spans="1:5" ht="12.6" thickBot="1">
      <c r="A479" s="100" t="s">
        <v>137</v>
      </c>
      <c r="B479" s="101" t="s">
        <v>802</v>
      </c>
      <c r="C479" s="411"/>
      <c r="D479" s="412"/>
      <c r="E479" s="354"/>
    </row>
    <row r="480" spans="1:5" ht="34.15">
      <c r="A480" s="69"/>
      <c r="B480" s="423" t="s">
        <v>803</v>
      </c>
      <c r="C480" s="435" t="s">
        <v>20</v>
      </c>
      <c r="D480" s="418"/>
      <c r="E480" s="354"/>
    </row>
    <row r="481" spans="1:5" ht="34.9" thickBot="1">
      <c r="A481" s="43"/>
      <c r="B481" s="492" t="s">
        <v>804</v>
      </c>
      <c r="C481" s="444" t="s">
        <v>20</v>
      </c>
      <c r="D481" s="518"/>
      <c r="E481" s="354"/>
    </row>
    <row r="482" spans="1:5" ht="12">
      <c r="A482" s="70"/>
      <c r="B482" s="505"/>
      <c r="C482" s="374"/>
      <c r="D482" s="352"/>
      <c r="E482" s="354"/>
    </row>
    <row r="483" spans="1:5" ht="12">
      <c r="A483" s="70"/>
      <c r="B483" s="505"/>
      <c r="C483" s="374"/>
      <c r="D483" s="352"/>
      <c r="E483" s="354"/>
    </row>
  </sheetData>
  <sheetProtection algorithmName="SHA-512" hashValue="Ed9o99/KfsyKINOe7gOeH5X3sUre1KcvSIqQjghjmKo3P6uhHoja0I/U2fs2dpMCq1qgoXR+XNeC39NMet8RdQ==" saltValue="qnsxavM5m0LVwJwLwn3Bew==" spinCount="100000" sheet="1" objects="1" scenarios="1"/>
  <mergeCells count="9">
    <mergeCell ref="A25:B25"/>
    <mergeCell ref="D25:D26"/>
    <mergeCell ref="A5:B5"/>
    <mergeCell ref="D5:D6"/>
    <mergeCell ref="A9:B9"/>
    <mergeCell ref="D9:D10"/>
    <mergeCell ref="A11:A14"/>
    <mergeCell ref="A17:B17"/>
    <mergeCell ref="D17:D18"/>
  </mergeCells>
  <conditionalFormatting sqref="A12:A15 B10:B15 A8:B8">
    <cfRule type="cellIs" dxfId="1028" priority="666" operator="equal">
      <formula>"Check ongoing by LBE"</formula>
    </cfRule>
    <cfRule type="cellIs" dxfId="1027" priority="667" operator="equal">
      <formula>"To check by LBE"</formula>
    </cfRule>
    <cfRule type="cellIs" dxfId="1026" priority="668" operator="equal">
      <formula>"??"</formula>
    </cfRule>
    <cfRule type="cellIs" dxfId="1025" priority="669" operator="equal">
      <formula>"Nok"</formula>
    </cfRule>
    <cfRule type="cellIs" dxfId="1024" priority="670" operator="equal">
      <formula>"Ok"</formula>
    </cfRule>
  </conditionalFormatting>
  <conditionalFormatting sqref="D8 C4 C484:C528">
    <cfRule type="cellIs" dxfId="1023" priority="663" operator="equal">
      <formula>"NA (No performance report delivered)"</formula>
    </cfRule>
    <cfRule type="cellIs" dxfId="1022" priority="664" operator="equal">
      <formula>"No report delivered"</formula>
    </cfRule>
    <cfRule type="cellIs" dxfId="1021" priority="665" operator="equal">
      <formula>"Missing document"</formula>
    </cfRule>
    <cfRule type="cellIs" dxfId="1020" priority="671" operator="equal">
      <formula>"Check ongoing by LBE"</formula>
    </cfRule>
    <cfRule type="cellIs" dxfId="1019" priority="672" operator="equal">
      <formula>"To check by LBE"</formula>
    </cfRule>
    <cfRule type="cellIs" dxfId="1018" priority="673" operator="equal">
      <formula>"OK"</formula>
    </cfRule>
    <cfRule type="cellIs" dxfId="1017" priority="674" operator="equal">
      <formula>"NOK"</formula>
    </cfRule>
    <cfRule type="cellIs" dxfId="1016" priority="675" operator="equal">
      <formula>"CE4"</formula>
    </cfRule>
    <cfRule type="cellIs" dxfId="1015" priority="676" operator="equal">
      <formula>"??"</formula>
    </cfRule>
    <cfRule type="cellIs" dxfId="1014" priority="677" operator="equal">
      <formula>"Nok"</formula>
    </cfRule>
    <cfRule type="cellIs" dxfId="1013" priority="678" operator="equal">
      <formula>"Ok Fam Conc"</formula>
    </cfRule>
  </conditionalFormatting>
  <conditionalFormatting sqref="B18 B26">
    <cfRule type="cellIs" dxfId="1012" priority="658" operator="equal">
      <formula>"Check ongoing by LBE"</formula>
    </cfRule>
    <cfRule type="cellIs" dxfId="1011" priority="659" operator="equal">
      <formula>"To check by LBE"</formula>
    </cfRule>
    <cfRule type="cellIs" dxfId="1010" priority="660" operator="equal">
      <formula>"??"</formula>
    </cfRule>
    <cfRule type="cellIs" dxfId="1009" priority="661" operator="equal">
      <formula>"Nok"</formula>
    </cfRule>
    <cfRule type="cellIs" dxfId="1008" priority="662" operator="equal">
      <formula>"Ok"</formula>
    </cfRule>
  </conditionalFormatting>
  <conditionalFormatting sqref="D4 D484:D532">
    <cfRule type="cellIs" dxfId="1007" priority="646" operator="equal">
      <formula>"CE4 Ok"</formula>
    </cfRule>
    <cfRule type="cellIs" dxfId="1006" priority="647" operator="equal">
      <formula>"NA (No performance report delivered)"</formula>
    </cfRule>
    <cfRule type="cellIs" dxfId="1005" priority="648" operator="equal">
      <formula>"No report delivered"</formula>
    </cfRule>
    <cfRule type="cellIs" dxfId="1004" priority="649" operator="equal">
      <formula>"Missing document"</formula>
    </cfRule>
    <cfRule type="cellIs" dxfId="1003" priority="650" operator="equal">
      <formula>"Check ongoing by LBE"</formula>
    </cfRule>
    <cfRule type="cellIs" dxfId="1002" priority="651" operator="equal">
      <formula>"To check by LBE"</formula>
    </cfRule>
    <cfRule type="cellIs" dxfId="1001" priority="652" operator="equal">
      <formula>"Pass"</formula>
    </cfRule>
    <cfRule type="cellIs" dxfId="1000" priority="653" operator="equal">
      <formula>"NOK"</formula>
    </cfRule>
    <cfRule type="cellIs" dxfId="999" priority="654" operator="equal">
      <formula>"CE4"</formula>
    </cfRule>
    <cfRule type="cellIs" dxfId="998" priority="655" operator="equal">
      <formula>"??"</formula>
    </cfRule>
    <cfRule type="cellIs" dxfId="997" priority="656" operator="equal">
      <formula>"Nok"</formula>
    </cfRule>
    <cfRule type="cellIs" dxfId="996" priority="657" operator="equal">
      <formula>"Pass Fam Conc"</formula>
    </cfRule>
  </conditionalFormatting>
  <conditionalFormatting sqref="C1:C3">
    <cfRule type="cellIs" dxfId="995" priority="635" operator="equal">
      <formula>"NA (No performance report delivered)"</formula>
    </cfRule>
    <cfRule type="cellIs" dxfId="994" priority="636" operator="equal">
      <formula>"No report delivered"</formula>
    </cfRule>
    <cfRule type="cellIs" dxfId="993" priority="637" operator="equal">
      <formula>"Missing document"</formula>
    </cfRule>
    <cfRule type="cellIs" dxfId="992" priority="638" operator="equal">
      <formula>"Check ongoing by LBE"</formula>
    </cfRule>
    <cfRule type="cellIs" dxfId="991" priority="639" operator="equal">
      <formula>"To check by LBE"</formula>
    </cfRule>
    <cfRule type="cellIs" dxfId="990" priority="640" operator="equal">
      <formula>"OK"</formula>
    </cfRule>
    <cfRule type="cellIs" dxfId="989" priority="641" operator="equal">
      <formula>"NOK"</formula>
    </cfRule>
    <cfRule type="cellIs" dxfId="988" priority="642" operator="equal">
      <formula>"CE4"</formula>
    </cfRule>
    <cfRule type="cellIs" dxfId="987" priority="643" operator="equal">
      <formula>"??"</formula>
    </cfRule>
    <cfRule type="cellIs" dxfId="986" priority="644" operator="equal">
      <formula>"Nok"</formula>
    </cfRule>
    <cfRule type="cellIs" dxfId="985" priority="645" operator="equal">
      <formula>"Ok Fam Conc"</formula>
    </cfRule>
  </conditionalFormatting>
  <conditionalFormatting sqref="D1:D3">
    <cfRule type="cellIs" dxfId="984" priority="623" operator="equal">
      <formula>"CE4 Ok"</formula>
    </cfRule>
    <cfRule type="cellIs" dxfId="983" priority="624" operator="equal">
      <formula>"NA (No performance report delivered)"</formula>
    </cfRule>
    <cfRule type="cellIs" dxfId="982" priority="625" operator="equal">
      <formula>"No report delivered"</formula>
    </cfRule>
    <cfRule type="cellIs" dxfId="981" priority="626" operator="equal">
      <formula>"Missing document"</formula>
    </cfRule>
    <cfRule type="cellIs" dxfId="980" priority="627" operator="equal">
      <formula>"Check ongoing by LBE"</formula>
    </cfRule>
    <cfRule type="cellIs" dxfId="979" priority="628" operator="equal">
      <formula>"To check by LBE"</formula>
    </cfRule>
    <cfRule type="cellIs" dxfId="978" priority="629" operator="equal">
      <formula>"Pass"</formula>
    </cfRule>
    <cfRule type="cellIs" dxfId="977" priority="630" operator="equal">
      <formula>"NOK"</formula>
    </cfRule>
    <cfRule type="cellIs" dxfId="976" priority="631" operator="equal">
      <formula>"CE4"</formula>
    </cfRule>
    <cfRule type="cellIs" dxfId="975" priority="632" operator="equal">
      <formula>"??"</formula>
    </cfRule>
    <cfRule type="cellIs" dxfId="974" priority="633" operator="equal">
      <formula>"Nok"</formula>
    </cfRule>
    <cfRule type="cellIs" dxfId="973" priority="634" operator="equal">
      <formula>"Pass Fam Conc"</formula>
    </cfRule>
  </conditionalFormatting>
  <conditionalFormatting sqref="B6">
    <cfRule type="cellIs" dxfId="972" priority="618" operator="equal">
      <formula>"Check ongoing by LBE"</formula>
    </cfRule>
    <cfRule type="cellIs" dxfId="971" priority="619" operator="equal">
      <formula>"To check by LBE"</formula>
    </cfRule>
    <cfRule type="cellIs" dxfId="970" priority="620" operator="equal">
      <formula>"??"</formula>
    </cfRule>
    <cfRule type="cellIs" dxfId="969" priority="621" operator="equal">
      <formula>"Nok"</formula>
    </cfRule>
    <cfRule type="cellIs" dxfId="968" priority="622" operator="equal">
      <formula>"Ok"</formula>
    </cfRule>
  </conditionalFormatting>
  <conditionalFormatting sqref="C5:C6">
    <cfRule type="cellIs" dxfId="967" priority="607" operator="equal">
      <formula>"NA (No performance report delivered)"</formula>
    </cfRule>
    <cfRule type="cellIs" dxfId="966" priority="608" operator="equal">
      <formula>"No report delivered"</formula>
    </cfRule>
    <cfRule type="cellIs" dxfId="965" priority="609" operator="equal">
      <formula>"Missing document"</formula>
    </cfRule>
    <cfRule type="cellIs" dxfId="964" priority="610" operator="equal">
      <formula>"Check ongoing by LBE"</formula>
    </cfRule>
    <cfRule type="cellIs" dxfId="963" priority="611" operator="equal">
      <formula>"To check by LBE"</formula>
    </cfRule>
    <cfRule type="cellIs" dxfId="962" priority="612" operator="equal">
      <formula>"OK"</formula>
    </cfRule>
    <cfRule type="cellIs" dxfId="961" priority="613" operator="equal">
      <formula>"NOK"</formula>
    </cfRule>
    <cfRule type="cellIs" dxfId="960" priority="614" operator="equal">
      <formula>"CE4"</formula>
    </cfRule>
    <cfRule type="cellIs" dxfId="959" priority="615" operator="equal">
      <formula>"??"</formula>
    </cfRule>
    <cfRule type="cellIs" dxfId="958" priority="616" operator="equal">
      <formula>"Nok"</formula>
    </cfRule>
    <cfRule type="cellIs" dxfId="957" priority="617" operator="equal">
      <formula>"Ok Fam Conc"</formula>
    </cfRule>
  </conditionalFormatting>
  <conditionalFormatting sqref="C40:C41 C7:C31 C47 C54 C77:C78 C401:C483 C89:C135 C138:C139 C145:C146 C148 C153:C399">
    <cfRule type="cellIs" dxfId="956" priority="593" operator="equal">
      <formula>"Check ongoing by LBE"</formula>
    </cfRule>
    <cfRule type="cellIs" dxfId="955" priority="594" operator="equal">
      <formula>"To check by LBE"</formula>
    </cfRule>
    <cfRule type="cellIs" dxfId="954" priority="595" operator="equal">
      <formula>"Pass CE4 Decission"</formula>
    </cfRule>
    <cfRule type="cellIs" dxfId="953" priority="596" operator="equal">
      <formula>"Submitted to CE4 for decision"</formula>
    </cfRule>
    <cfRule type="cellIs" dxfId="952" priority="597" operator="equal">
      <formula>"??"</formula>
    </cfRule>
    <cfRule type="cellIs" dxfId="951" priority="598" operator="equal">
      <formula>"Fail - No report delivered"</formula>
    </cfRule>
    <cfRule type="cellIs" dxfId="950" priority="599" operator="equal">
      <formula>"No Performance report delivered"</formula>
    </cfRule>
    <cfRule type="cellIs" dxfId="949" priority="600" operator="equal">
      <formula>"Fail - Missing document"</formula>
    </cfRule>
    <cfRule type="cellIs" dxfId="948" priority="601" operator="equal">
      <formula>"Fail"</formula>
    </cfRule>
    <cfRule type="cellIs" dxfId="947" priority="602" operator="equal">
      <formula>"Not applicable"</formula>
    </cfRule>
    <cfRule type="cellIs" dxfId="946" priority="603" operator="equal">
      <formula>"Pass Enec+"</formula>
    </cfRule>
    <cfRule type="cellIs" dxfId="945" priority="604" operator="equal">
      <formula>"Pass ENEC"</formula>
    </cfRule>
    <cfRule type="cellIs" dxfId="944" priority="605" operator="equal">
      <formula>"Pass Family oncept"</formula>
    </cfRule>
    <cfRule type="cellIs" dxfId="943" priority="606" operator="equal">
      <formula>"Pass"</formula>
    </cfRule>
  </conditionalFormatting>
  <conditionalFormatting sqref="C152">
    <cfRule type="cellIs" dxfId="942" priority="579" operator="equal">
      <formula>"Check ongoing by LBE"</formula>
    </cfRule>
    <cfRule type="cellIs" dxfId="941" priority="580" operator="equal">
      <formula>"To check by LBE"</formula>
    </cfRule>
    <cfRule type="cellIs" dxfId="940" priority="581" operator="equal">
      <formula>"Pass CE4 Decission"</formula>
    </cfRule>
    <cfRule type="cellIs" dxfId="939" priority="582" operator="equal">
      <formula>"Submitted to CE4 for decision"</formula>
    </cfRule>
    <cfRule type="cellIs" dxfId="938" priority="583" operator="equal">
      <formula>"??"</formula>
    </cfRule>
    <cfRule type="cellIs" dxfId="937" priority="584" operator="equal">
      <formula>"Fail - No report delivered"</formula>
    </cfRule>
    <cfRule type="cellIs" dxfId="936" priority="585" operator="equal">
      <formula>"No Performance report delivered"</formula>
    </cfRule>
    <cfRule type="cellIs" dxfId="935" priority="586" operator="equal">
      <formula>"Fail - Missing document"</formula>
    </cfRule>
    <cfRule type="cellIs" dxfId="934" priority="587" operator="equal">
      <formula>"Fail"</formula>
    </cfRule>
    <cfRule type="cellIs" dxfId="933" priority="588" operator="equal">
      <formula>"Not applicable"</formula>
    </cfRule>
    <cfRule type="cellIs" dxfId="932" priority="589" operator="equal">
      <formula>"Pass Enec+"</formula>
    </cfRule>
    <cfRule type="cellIs" dxfId="931" priority="590" operator="equal">
      <formula>"Pass ENEC"</formula>
    </cfRule>
    <cfRule type="cellIs" dxfId="930" priority="591" operator="equal">
      <formula>"Pass Family oncept"</formula>
    </cfRule>
    <cfRule type="cellIs" dxfId="929" priority="592" operator="equal">
      <formula>"Pass"</formula>
    </cfRule>
  </conditionalFormatting>
  <conditionalFormatting sqref="C143:C144">
    <cfRule type="cellIs" dxfId="928" priority="565" operator="equal">
      <formula>"Check ongoing by LBE"</formula>
    </cfRule>
    <cfRule type="cellIs" dxfId="927" priority="566" operator="equal">
      <formula>"To check by LBE"</formula>
    </cfRule>
    <cfRule type="cellIs" dxfId="926" priority="567" operator="equal">
      <formula>"Pass CE4 Decission"</formula>
    </cfRule>
    <cfRule type="cellIs" dxfId="925" priority="568" operator="equal">
      <formula>"Submitted to CE4 for decision"</formula>
    </cfRule>
    <cfRule type="cellIs" dxfId="924" priority="569" operator="equal">
      <formula>"??"</formula>
    </cfRule>
    <cfRule type="cellIs" dxfId="923" priority="570" operator="equal">
      <formula>"Fail - No report delivered"</formula>
    </cfRule>
    <cfRule type="cellIs" dxfId="922" priority="571" operator="equal">
      <formula>"No Performance report delivered"</formula>
    </cfRule>
    <cfRule type="cellIs" dxfId="921" priority="572" operator="equal">
      <formula>"Fail - Missing document"</formula>
    </cfRule>
    <cfRule type="cellIs" dxfId="920" priority="573" operator="equal">
      <formula>"Fail"</formula>
    </cfRule>
    <cfRule type="cellIs" dxfId="919" priority="574" operator="equal">
      <formula>"Not applicable"</formula>
    </cfRule>
    <cfRule type="cellIs" dxfId="918" priority="575" operator="equal">
      <formula>"Pass Enec+"</formula>
    </cfRule>
    <cfRule type="cellIs" dxfId="917" priority="576" operator="equal">
      <formula>"Pass ENEC"</formula>
    </cfRule>
    <cfRule type="cellIs" dxfId="916" priority="577" operator="equal">
      <formula>"Pass Family oncept"</formula>
    </cfRule>
    <cfRule type="cellIs" dxfId="915" priority="578" operator="equal">
      <formula>"Pass"</formula>
    </cfRule>
  </conditionalFormatting>
  <conditionalFormatting sqref="C151">
    <cfRule type="cellIs" dxfId="914" priority="554" operator="equal">
      <formula>"NA (No performance report delivered)"</formula>
    </cfRule>
    <cfRule type="cellIs" dxfId="913" priority="555" operator="equal">
      <formula>"No report delivered"</formula>
    </cfRule>
    <cfRule type="cellIs" dxfId="912" priority="556" operator="equal">
      <formula>"Missing document"</formula>
    </cfRule>
    <cfRule type="cellIs" dxfId="911" priority="557" operator="equal">
      <formula>"Check ongoing by LBE"</formula>
    </cfRule>
    <cfRule type="cellIs" dxfId="910" priority="558" operator="equal">
      <formula>"To check by LBE"</formula>
    </cfRule>
    <cfRule type="cellIs" dxfId="909" priority="559" operator="equal">
      <formula>"OK"</formula>
    </cfRule>
    <cfRule type="cellIs" dxfId="908" priority="560" operator="equal">
      <formula>"NOK"</formula>
    </cfRule>
    <cfRule type="cellIs" dxfId="907" priority="561" operator="equal">
      <formula>"CE4"</formula>
    </cfRule>
    <cfRule type="cellIs" dxfId="906" priority="562" operator="equal">
      <formula>"??"</formula>
    </cfRule>
    <cfRule type="cellIs" dxfId="905" priority="563" operator="equal">
      <formula>"Nok"</formula>
    </cfRule>
    <cfRule type="cellIs" dxfId="904" priority="564" operator="equal">
      <formula>"Ok Fam Conc"</formula>
    </cfRule>
  </conditionalFormatting>
  <conditionalFormatting sqref="D151">
    <cfRule type="cellIs" dxfId="903" priority="542" operator="equal">
      <formula>"CE4 Ok"</formula>
    </cfRule>
    <cfRule type="cellIs" dxfId="902" priority="543" operator="equal">
      <formula>"NA (No performance report delivered)"</formula>
    </cfRule>
    <cfRule type="cellIs" dxfId="901" priority="544" operator="equal">
      <formula>"No report delivered"</formula>
    </cfRule>
    <cfRule type="cellIs" dxfId="900" priority="545" operator="equal">
      <formula>"Missing document"</formula>
    </cfRule>
    <cfRule type="cellIs" dxfId="899" priority="546" operator="equal">
      <formula>"Check ongoing by LBE"</formula>
    </cfRule>
    <cfRule type="cellIs" dxfId="898" priority="547" operator="equal">
      <formula>"To check by LBE"</formula>
    </cfRule>
    <cfRule type="cellIs" dxfId="897" priority="548" operator="equal">
      <formula>"Pass"</formula>
    </cfRule>
    <cfRule type="cellIs" dxfId="896" priority="549" operator="equal">
      <formula>"NOK"</formula>
    </cfRule>
    <cfRule type="cellIs" dxfId="895" priority="550" operator="equal">
      <formula>"CE4"</formula>
    </cfRule>
    <cfRule type="cellIs" dxfId="894" priority="551" operator="equal">
      <formula>"??"</formula>
    </cfRule>
    <cfRule type="cellIs" dxfId="893" priority="552" operator="equal">
      <formula>"Nok"</formula>
    </cfRule>
    <cfRule type="cellIs" dxfId="892" priority="553" operator="equal">
      <formula>"Pass Fam Conc"</formula>
    </cfRule>
  </conditionalFormatting>
  <conditionalFormatting sqref="C149:C150">
    <cfRule type="cellIs" dxfId="891" priority="531" operator="equal">
      <formula>"NA (No performance report delivered)"</formula>
    </cfRule>
    <cfRule type="cellIs" dxfId="890" priority="532" operator="equal">
      <formula>"No report delivered"</formula>
    </cfRule>
    <cfRule type="cellIs" dxfId="889" priority="533" operator="equal">
      <formula>"Missing document"</formula>
    </cfRule>
    <cfRule type="cellIs" dxfId="888" priority="534" operator="equal">
      <formula>"Check ongoing by LBE"</formula>
    </cfRule>
    <cfRule type="cellIs" dxfId="887" priority="535" operator="equal">
      <formula>"To check by LBE"</formula>
    </cfRule>
    <cfRule type="cellIs" dxfId="886" priority="536" operator="equal">
      <formula>"OK"</formula>
    </cfRule>
    <cfRule type="cellIs" dxfId="885" priority="537" operator="equal">
      <formula>"NOK"</formula>
    </cfRule>
    <cfRule type="cellIs" dxfId="884" priority="538" operator="equal">
      <formula>"CE4"</formula>
    </cfRule>
    <cfRule type="cellIs" dxfId="883" priority="539" operator="equal">
      <formula>"??"</formula>
    </cfRule>
    <cfRule type="cellIs" dxfId="882" priority="540" operator="equal">
      <formula>"Nok"</formula>
    </cfRule>
    <cfRule type="cellIs" dxfId="881" priority="541" operator="equal">
      <formula>"Ok Fam Conc"</formula>
    </cfRule>
  </conditionalFormatting>
  <conditionalFormatting sqref="D149:D150">
    <cfRule type="cellIs" dxfId="880" priority="519" operator="equal">
      <formula>"CE4 Ok"</formula>
    </cfRule>
    <cfRule type="cellIs" dxfId="879" priority="520" operator="equal">
      <formula>"NA (No performance report delivered)"</formula>
    </cfRule>
    <cfRule type="cellIs" dxfId="878" priority="521" operator="equal">
      <formula>"No report delivered"</formula>
    </cfRule>
    <cfRule type="cellIs" dxfId="877" priority="522" operator="equal">
      <formula>"Missing document"</formula>
    </cfRule>
    <cfRule type="cellIs" dxfId="876" priority="523" operator="equal">
      <formula>"Check ongoing by LBE"</formula>
    </cfRule>
    <cfRule type="cellIs" dxfId="875" priority="524" operator="equal">
      <formula>"To check by LBE"</formula>
    </cfRule>
    <cfRule type="cellIs" dxfId="874" priority="525" operator="equal">
      <formula>"Pass"</formula>
    </cfRule>
    <cfRule type="cellIs" dxfId="873" priority="526" operator="equal">
      <formula>"NOK"</formula>
    </cfRule>
    <cfRule type="cellIs" dxfId="872" priority="527" operator="equal">
      <formula>"CE4"</formula>
    </cfRule>
    <cfRule type="cellIs" dxfId="871" priority="528" operator="equal">
      <formula>"??"</formula>
    </cfRule>
    <cfRule type="cellIs" dxfId="870" priority="529" operator="equal">
      <formula>"Nok"</formula>
    </cfRule>
    <cfRule type="cellIs" dxfId="869" priority="530" operator="equal">
      <formula>"Pass Fam Conc"</formula>
    </cfRule>
  </conditionalFormatting>
  <conditionalFormatting sqref="C66">
    <cfRule type="cellIs" dxfId="868" priority="505" operator="equal">
      <formula>"Check ongoing by LBE"</formula>
    </cfRule>
    <cfRule type="cellIs" dxfId="867" priority="506" operator="equal">
      <formula>"To check by LBE"</formula>
    </cfRule>
    <cfRule type="cellIs" dxfId="866" priority="507" operator="equal">
      <formula>"Pass CE4 Decission"</formula>
    </cfRule>
    <cfRule type="cellIs" dxfId="865" priority="508" operator="equal">
      <formula>"Submitted to CE4 for decision"</formula>
    </cfRule>
    <cfRule type="cellIs" dxfId="864" priority="509" operator="equal">
      <formula>"??"</formula>
    </cfRule>
    <cfRule type="cellIs" dxfId="863" priority="510" operator="equal">
      <formula>"Fail - No report delivered"</formula>
    </cfRule>
    <cfRule type="cellIs" dxfId="862" priority="511" operator="equal">
      <formula>"No Performance report delivered"</formula>
    </cfRule>
    <cfRule type="cellIs" dxfId="861" priority="512" operator="equal">
      <formula>"Fail - Missing document"</formula>
    </cfRule>
    <cfRule type="cellIs" dxfId="860" priority="513" operator="equal">
      <formula>"Fail"</formula>
    </cfRule>
    <cfRule type="cellIs" dxfId="859" priority="514" operator="equal">
      <formula>"Not applicable"</formula>
    </cfRule>
    <cfRule type="cellIs" dxfId="858" priority="515" operator="equal">
      <formula>"Pass Enec+"</formula>
    </cfRule>
    <cfRule type="cellIs" dxfId="857" priority="516" operator="equal">
      <formula>"Pass ENEC"</formula>
    </cfRule>
    <cfRule type="cellIs" dxfId="856" priority="517" operator="equal">
      <formula>"Pass Family oncept"</formula>
    </cfRule>
    <cfRule type="cellIs" dxfId="855" priority="518" operator="equal">
      <formula>"Pass"</formula>
    </cfRule>
  </conditionalFormatting>
  <conditionalFormatting sqref="C32">
    <cfRule type="cellIs" dxfId="854" priority="491" operator="equal">
      <formula>"Check ongoing by LBE"</formula>
    </cfRule>
    <cfRule type="cellIs" dxfId="853" priority="492" operator="equal">
      <formula>"To check by LBE"</formula>
    </cfRule>
    <cfRule type="cellIs" dxfId="852" priority="493" operator="equal">
      <formula>"Pass CE4 Decission"</formula>
    </cfRule>
    <cfRule type="cellIs" dxfId="851" priority="494" operator="equal">
      <formula>"Submitted to CE4 for decision"</formula>
    </cfRule>
    <cfRule type="cellIs" dxfId="850" priority="495" operator="equal">
      <formula>"??"</formula>
    </cfRule>
    <cfRule type="cellIs" dxfId="849" priority="496" operator="equal">
      <formula>"Fail - No report delivered"</formula>
    </cfRule>
    <cfRule type="cellIs" dxfId="848" priority="497" operator="equal">
      <formula>"No Performance report delivered"</formula>
    </cfRule>
    <cfRule type="cellIs" dxfId="847" priority="498" operator="equal">
      <formula>"Fail - Missing document"</formula>
    </cfRule>
    <cfRule type="cellIs" dxfId="846" priority="499" operator="equal">
      <formula>"Fail"</formula>
    </cfRule>
    <cfRule type="cellIs" dxfId="845" priority="500" operator="equal">
      <formula>"Not applicable"</formula>
    </cfRule>
    <cfRule type="cellIs" dxfId="844" priority="501" operator="equal">
      <formula>"Pass Enec+"</formula>
    </cfRule>
    <cfRule type="cellIs" dxfId="843" priority="502" operator="equal">
      <formula>"Pass ENEC"</formula>
    </cfRule>
    <cfRule type="cellIs" dxfId="842" priority="503" operator="equal">
      <formula>"Pass Family oncept"</formula>
    </cfRule>
    <cfRule type="cellIs" dxfId="841" priority="504" operator="equal">
      <formula>"Pass"</formula>
    </cfRule>
  </conditionalFormatting>
  <conditionalFormatting sqref="C39">
    <cfRule type="cellIs" dxfId="840" priority="477" operator="equal">
      <formula>"Check ongoing by LBE"</formula>
    </cfRule>
    <cfRule type="cellIs" dxfId="839" priority="478" operator="equal">
      <formula>"To check by LBE"</formula>
    </cfRule>
    <cfRule type="cellIs" dxfId="838" priority="479" operator="equal">
      <formula>"Pass CE4 Decission"</formula>
    </cfRule>
    <cfRule type="cellIs" dxfId="837" priority="480" operator="equal">
      <formula>"Submitted to CE4 for decision"</formula>
    </cfRule>
    <cfRule type="cellIs" dxfId="836" priority="481" operator="equal">
      <formula>"??"</formula>
    </cfRule>
    <cfRule type="cellIs" dxfId="835" priority="482" operator="equal">
      <formula>"Fail - No report delivered"</formula>
    </cfRule>
    <cfRule type="cellIs" dxfId="834" priority="483" operator="equal">
      <formula>"No Performance report delivered"</formula>
    </cfRule>
    <cfRule type="cellIs" dxfId="833" priority="484" operator="equal">
      <formula>"Fail - Missing document"</formula>
    </cfRule>
    <cfRule type="cellIs" dxfId="832" priority="485" operator="equal">
      <formula>"Fail"</formula>
    </cfRule>
    <cfRule type="cellIs" dxfId="831" priority="486" operator="equal">
      <formula>"Not applicable"</formula>
    </cfRule>
    <cfRule type="cellIs" dxfId="830" priority="487" operator="equal">
      <formula>"Pass Enec+"</formula>
    </cfRule>
    <cfRule type="cellIs" dxfId="829" priority="488" operator="equal">
      <formula>"Pass ENEC"</formula>
    </cfRule>
    <cfRule type="cellIs" dxfId="828" priority="489" operator="equal">
      <formula>"Pass Family oncept"</formula>
    </cfRule>
    <cfRule type="cellIs" dxfId="827" priority="490" operator="equal">
      <formula>"Pass"</formula>
    </cfRule>
  </conditionalFormatting>
  <conditionalFormatting sqref="C42">
    <cfRule type="cellIs" dxfId="826" priority="463" operator="equal">
      <formula>"Check ongoing by LBE"</formula>
    </cfRule>
    <cfRule type="cellIs" dxfId="825" priority="464" operator="equal">
      <formula>"To check by LBE"</formula>
    </cfRule>
    <cfRule type="cellIs" dxfId="824" priority="465" operator="equal">
      <formula>"Pass CE4 Decission"</formula>
    </cfRule>
    <cfRule type="cellIs" dxfId="823" priority="466" operator="equal">
      <formula>"Submitted to CE4 for decision"</formula>
    </cfRule>
    <cfRule type="cellIs" dxfId="822" priority="467" operator="equal">
      <formula>"??"</formula>
    </cfRule>
    <cfRule type="cellIs" dxfId="821" priority="468" operator="equal">
      <formula>"Fail - No report delivered"</formula>
    </cfRule>
    <cfRule type="cellIs" dxfId="820" priority="469" operator="equal">
      <formula>"No Performance report delivered"</formula>
    </cfRule>
    <cfRule type="cellIs" dxfId="819" priority="470" operator="equal">
      <formula>"Fail - Missing document"</formula>
    </cfRule>
    <cfRule type="cellIs" dxfId="818" priority="471" operator="equal">
      <formula>"Fail"</formula>
    </cfRule>
    <cfRule type="cellIs" dxfId="817" priority="472" operator="equal">
      <formula>"Not applicable"</formula>
    </cfRule>
    <cfRule type="cellIs" dxfId="816" priority="473" operator="equal">
      <formula>"Pass Enec+"</formula>
    </cfRule>
    <cfRule type="cellIs" dxfId="815" priority="474" operator="equal">
      <formula>"Pass ENEC"</formula>
    </cfRule>
    <cfRule type="cellIs" dxfId="814" priority="475" operator="equal">
      <formula>"Pass Family oncept"</formula>
    </cfRule>
    <cfRule type="cellIs" dxfId="813" priority="476" operator="equal">
      <formula>"Pass"</formula>
    </cfRule>
  </conditionalFormatting>
  <conditionalFormatting sqref="C33:C34">
    <cfRule type="cellIs" dxfId="812" priority="449" operator="equal">
      <formula>"Check ongoing by LBE"</formula>
    </cfRule>
    <cfRule type="cellIs" dxfId="811" priority="450" operator="equal">
      <formula>"To check by LBE"</formula>
    </cfRule>
    <cfRule type="cellIs" dxfId="810" priority="451" operator="equal">
      <formula>"Pass CE4 Decission"</formula>
    </cfRule>
    <cfRule type="cellIs" dxfId="809" priority="452" operator="equal">
      <formula>"Submitted to CE4 for decision"</formula>
    </cfRule>
    <cfRule type="cellIs" dxfId="808" priority="453" operator="equal">
      <formula>"??"</formula>
    </cfRule>
    <cfRule type="cellIs" dxfId="807" priority="454" operator="equal">
      <formula>"Fail - No report delivered"</formula>
    </cfRule>
    <cfRule type="cellIs" dxfId="806" priority="455" operator="equal">
      <formula>"No Performance report delivered"</formula>
    </cfRule>
    <cfRule type="cellIs" dxfId="805" priority="456" operator="equal">
      <formula>"Fail - Missing document"</formula>
    </cfRule>
    <cfRule type="cellIs" dxfId="804" priority="457" operator="equal">
      <formula>"Fail"</formula>
    </cfRule>
    <cfRule type="cellIs" dxfId="803" priority="458" operator="equal">
      <formula>"Not applicable"</formula>
    </cfRule>
    <cfRule type="cellIs" dxfId="802" priority="459" operator="equal">
      <formula>"Pass Enec+"</formula>
    </cfRule>
    <cfRule type="cellIs" dxfId="801" priority="460" operator="equal">
      <formula>"Pass ENEC"</formula>
    </cfRule>
    <cfRule type="cellIs" dxfId="800" priority="461" operator="equal">
      <formula>"Pass Family oncept"</formula>
    </cfRule>
    <cfRule type="cellIs" dxfId="799" priority="462" operator="equal">
      <formula>"Pass"</formula>
    </cfRule>
  </conditionalFormatting>
  <conditionalFormatting sqref="C52">
    <cfRule type="cellIs" dxfId="798" priority="435" operator="equal">
      <formula>"Check ongoing by LBE"</formula>
    </cfRule>
    <cfRule type="cellIs" dxfId="797" priority="436" operator="equal">
      <formula>"To check by LBE"</formula>
    </cfRule>
    <cfRule type="cellIs" dxfId="796" priority="437" operator="equal">
      <formula>"Pass CE4 Decission"</formula>
    </cfRule>
    <cfRule type="cellIs" dxfId="795" priority="438" operator="equal">
      <formula>"Submitted to CE4 for decision"</formula>
    </cfRule>
    <cfRule type="cellIs" dxfId="794" priority="439" operator="equal">
      <formula>"??"</formula>
    </cfRule>
    <cfRule type="cellIs" dxfId="793" priority="440" operator="equal">
      <formula>"Fail - No report delivered"</formula>
    </cfRule>
    <cfRule type="cellIs" dxfId="792" priority="441" operator="equal">
      <formula>"No Performance report delivered"</formula>
    </cfRule>
    <cfRule type="cellIs" dxfId="791" priority="442" operator="equal">
      <formula>"Fail - Missing document"</formula>
    </cfRule>
    <cfRule type="cellIs" dxfId="790" priority="443" operator="equal">
      <formula>"Fail"</formula>
    </cfRule>
    <cfRule type="cellIs" dxfId="789" priority="444" operator="equal">
      <formula>"Not applicable"</formula>
    </cfRule>
    <cfRule type="cellIs" dxfId="788" priority="445" operator="equal">
      <formula>"Pass Enec+"</formula>
    </cfRule>
    <cfRule type="cellIs" dxfId="787" priority="446" operator="equal">
      <formula>"Pass ENEC"</formula>
    </cfRule>
    <cfRule type="cellIs" dxfId="786" priority="447" operator="equal">
      <formula>"Pass Family oncept"</formula>
    </cfRule>
    <cfRule type="cellIs" dxfId="785" priority="448" operator="equal">
      <formula>"Pass"</formula>
    </cfRule>
  </conditionalFormatting>
  <conditionalFormatting sqref="C59">
    <cfRule type="cellIs" dxfId="784" priority="421" operator="equal">
      <formula>"Check ongoing by LBE"</formula>
    </cfRule>
    <cfRule type="cellIs" dxfId="783" priority="422" operator="equal">
      <formula>"To check by LBE"</formula>
    </cfRule>
    <cfRule type="cellIs" dxfId="782" priority="423" operator="equal">
      <formula>"Pass CE4 Decission"</formula>
    </cfRule>
    <cfRule type="cellIs" dxfId="781" priority="424" operator="equal">
      <formula>"Submitted to CE4 for decision"</formula>
    </cfRule>
    <cfRule type="cellIs" dxfId="780" priority="425" operator="equal">
      <formula>"??"</formula>
    </cfRule>
    <cfRule type="cellIs" dxfId="779" priority="426" operator="equal">
      <formula>"Fail - No report delivered"</formula>
    </cfRule>
    <cfRule type="cellIs" dxfId="778" priority="427" operator="equal">
      <formula>"No Performance report delivered"</formula>
    </cfRule>
    <cfRule type="cellIs" dxfId="777" priority="428" operator="equal">
      <formula>"Fail - Missing document"</formula>
    </cfRule>
    <cfRule type="cellIs" dxfId="776" priority="429" operator="equal">
      <formula>"Fail"</formula>
    </cfRule>
    <cfRule type="cellIs" dxfId="775" priority="430" operator="equal">
      <formula>"Not applicable"</formula>
    </cfRule>
    <cfRule type="cellIs" dxfId="774" priority="431" operator="equal">
      <formula>"Pass Enec+"</formula>
    </cfRule>
    <cfRule type="cellIs" dxfId="773" priority="432" operator="equal">
      <formula>"Pass ENEC"</formula>
    </cfRule>
    <cfRule type="cellIs" dxfId="772" priority="433" operator="equal">
      <formula>"Pass Family oncept"</formula>
    </cfRule>
    <cfRule type="cellIs" dxfId="771" priority="434" operator="equal">
      <formula>"Pass"</formula>
    </cfRule>
  </conditionalFormatting>
  <conditionalFormatting sqref="C64">
    <cfRule type="cellIs" dxfId="770" priority="407" operator="equal">
      <formula>"Check ongoing by LBE"</formula>
    </cfRule>
    <cfRule type="cellIs" dxfId="769" priority="408" operator="equal">
      <formula>"To check by LBE"</formula>
    </cfRule>
    <cfRule type="cellIs" dxfId="768" priority="409" operator="equal">
      <formula>"Pass CE4 Decission"</formula>
    </cfRule>
    <cfRule type="cellIs" dxfId="767" priority="410" operator="equal">
      <formula>"Submitted to CE4 for decision"</formula>
    </cfRule>
    <cfRule type="cellIs" dxfId="766" priority="411" operator="equal">
      <formula>"??"</formula>
    </cfRule>
    <cfRule type="cellIs" dxfId="765" priority="412" operator="equal">
      <formula>"Fail - No report delivered"</formula>
    </cfRule>
    <cfRule type="cellIs" dxfId="764" priority="413" operator="equal">
      <formula>"No Performance report delivered"</formula>
    </cfRule>
    <cfRule type="cellIs" dxfId="763" priority="414" operator="equal">
      <formula>"Fail - Missing document"</formula>
    </cfRule>
    <cfRule type="cellIs" dxfId="762" priority="415" operator="equal">
      <formula>"Fail"</formula>
    </cfRule>
    <cfRule type="cellIs" dxfId="761" priority="416" operator="equal">
      <formula>"Not applicable"</formula>
    </cfRule>
    <cfRule type="cellIs" dxfId="760" priority="417" operator="equal">
      <formula>"Pass Enec+"</formula>
    </cfRule>
    <cfRule type="cellIs" dxfId="759" priority="418" operator="equal">
      <formula>"Pass ENEC"</formula>
    </cfRule>
    <cfRule type="cellIs" dxfId="758" priority="419" operator="equal">
      <formula>"Pass Family oncept"</formula>
    </cfRule>
    <cfRule type="cellIs" dxfId="757" priority="420" operator="equal">
      <formula>"Pass"</formula>
    </cfRule>
  </conditionalFormatting>
  <conditionalFormatting sqref="C65">
    <cfRule type="cellIs" dxfId="756" priority="379" operator="equal">
      <formula>"Check ongoing by LBE"</formula>
    </cfRule>
    <cfRule type="cellIs" dxfId="755" priority="380" operator="equal">
      <formula>"To check by LBE"</formula>
    </cfRule>
    <cfRule type="cellIs" dxfId="754" priority="381" operator="equal">
      <formula>"Pass CE4 Decission"</formula>
    </cfRule>
    <cfRule type="cellIs" dxfId="753" priority="382" operator="equal">
      <formula>"Submitted to CE4 for decision"</formula>
    </cfRule>
    <cfRule type="cellIs" dxfId="752" priority="383" operator="equal">
      <formula>"??"</formula>
    </cfRule>
    <cfRule type="cellIs" dxfId="751" priority="384" operator="equal">
      <formula>"Fail - No report delivered"</formula>
    </cfRule>
    <cfRule type="cellIs" dxfId="750" priority="385" operator="equal">
      <formula>"No Performance report delivered"</formula>
    </cfRule>
    <cfRule type="cellIs" dxfId="749" priority="386" operator="equal">
      <formula>"Fail - Missing document"</formula>
    </cfRule>
    <cfRule type="cellIs" dxfId="748" priority="387" operator="equal">
      <formula>"Fail"</formula>
    </cfRule>
    <cfRule type="cellIs" dxfId="747" priority="388" operator="equal">
      <formula>"Not applicable"</formula>
    </cfRule>
    <cfRule type="cellIs" dxfId="746" priority="389" operator="equal">
      <formula>"Pass Enec+"</formula>
    </cfRule>
    <cfRule type="cellIs" dxfId="745" priority="390" operator="equal">
      <formula>"Pass ENEC"</formula>
    </cfRule>
    <cfRule type="cellIs" dxfId="744" priority="391" operator="equal">
      <formula>"Pass Family oncept"</formula>
    </cfRule>
    <cfRule type="cellIs" dxfId="743" priority="392" operator="equal">
      <formula>"Pass"</formula>
    </cfRule>
  </conditionalFormatting>
  <conditionalFormatting sqref="C53">
    <cfRule type="cellIs" dxfId="742" priority="393" operator="equal">
      <formula>"Check ongoing by LBE"</formula>
    </cfRule>
    <cfRule type="cellIs" dxfId="741" priority="394" operator="equal">
      <formula>"To check by LBE"</formula>
    </cfRule>
    <cfRule type="cellIs" dxfId="740" priority="395" operator="equal">
      <formula>"Pass CE4 Decission"</formula>
    </cfRule>
    <cfRule type="cellIs" dxfId="739" priority="396" operator="equal">
      <formula>"Submitted to CE4 for decision"</formula>
    </cfRule>
    <cfRule type="cellIs" dxfId="738" priority="397" operator="equal">
      <formula>"??"</formula>
    </cfRule>
    <cfRule type="cellIs" dxfId="737" priority="398" operator="equal">
      <formula>"Fail - No report delivered"</formula>
    </cfRule>
    <cfRule type="cellIs" dxfId="736" priority="399" operator="equal">
      <formula>"No Performance report delivered"</formula>
    </cfRule>
    <cfRule type="cellIs" dxfId="735" priority="400" operator="equal">
      <formula>"Fail - Missing document"</formula>
    </cfRule>
    <cfRule type="cellIs" dxfId="734" priority="401" operator="equal">
      <formula>"Fail"</formula>
    </cfRule>
    <cfRule type="cellIs" dxfId="733" priority="402" operator="equal">
      <formula>"Not applicable"</formula>
    </cfRule>
    <cfRule type="cellIs" dxfId="732" priority="403" operator="equal">
      <formula>"Pass Enec+"</formula>
    </cfRule>
    <cfRule type="cellIs" dxfId="731" priority="404" operator="equal">
      <formula>"Pass ENEC"</formula>
    </cfRule>
    <cfRule type="cellIs" dxfId="730" priority="405" operator="equal">
      <formula>"Pass Family oncept"</formula>
    </cfRule>
    <cfRule type="cellIs" dxfId="729" priority="406" operator="equal">
      <formula>"Pass"</formula>
    </cfRule>
  </conditionalFormatting>
  <conditionalFormatting sqref="C88">
    <cfRule type="cellIs" dxfId="728" priority="365" operator="equal">
      <formula>"Check ongoing by LBE"</formula>
    </cfRule>
    <cfRule type="cellIs" dxfId="727" priority="366" operator="equal">
      <formula>"To check by LBE"</formula>
    </cfRule>
    <cfRule type="cellIs" dxfId="726" priority="367" operator="equal">
      <formula>"Pass CE4 Decission"</formula>
    </cfRule>
    <cfRule type="cellIs" dxfId="725" priority="368" operator="equal">
      <formula>"Submitted to CE4 for decision"</formula>
    </cfRule>
    <cfRule type="cellIs" dxfId="724" priority="369" operator="equal">
      <formula>"??"</formula>
    </cfRule>
    <cfRule type="cellIs" dxfId="723" priority="370" operator="equal">
      <formula>"Fail - No report delivered"</formula>
    </cfRule>
    <cfRule type="cellIs" dxfId="722" priority="371" operator="equal">
      <formula>"No Performance report delivered"</formula>
    </cfRule>
    <cfRule type="cellIs" dxfId="721" priority="372" operator="equal">
      <formula>"Fail - Missing document"</formula>
    </cfRule>
    <cfRule type="cellIs" dxfId="720" priority="373" operator="equal">
      <formula>"Fail"</formula>
    </cfRule>
    <cfRule type="cellIs" dxfId="719" priority="374" operator="equal">
      <formula>"Not applicable"</formula>
    </cfRule>
    <cfRule type="cellIs" dxfId="718" priority="375" operator="equal">
      <formula>"Pass Enec+"</formula>
    </cfRule>
    <cfRule type="cellIs" dxfId="717" priority="376" operator="equal">
      <formula>"Pass ENEC"</formula>
    </cfRule>
    <cfRule type="cellIs" dxfId="716" priority="377" operator="equal">
      <formula>"Pass Family oncept"</formula>
    </cfRule>
    <cfRule type="cellIs" dxfId="715" priority="378" operator="equal">
      <formula>"Pass"</formula>
    </cfRule>
  </conditionalFormatting>
  <conditionalFormatting sqref="C43:C44">
    <cfRule type="cellIs" dxfId="714" priority="351" operator="equal">
      <formula>"Check ongoing by LBE"</formula>
    </cfRule>
    <cfRule type="cellIs" dxfId="713" priority="352" operator="equal">
      <formula>"To check by LBE"</formula>
    </cfRule>
    <cfRule type="cellIs" dxfId="712" priority="353" operator="equal">
      <formula>"Pass CE4 Decission"</formula>
    </cfRule>
    <cfRule type="cellIs" dxfId="711" priority="354" operator="equal">
      <formula>"Submitted to CE4 for decision"</formula>
    </cfRule>
    <cfRule type="cellIs" dxfId="710" priority="355" operator="equal">
      <formula>"??"</formula>
    </cfRule>
    <cfRule type="cellIs" dxfId="709" priority="356" operator="equal">
      <formula>"Fail - No report delivered"</formula>
    </cfRule>
    <cfRule type="cellIs" dxfId="708" priority="357" operator="equal">
      <formula>"No Performance report delivered"</formula>
    </cfRule>
    <cfRule type="cellIs" dxfId="707" priority="358" operator="equal">
      <formula>"Fail - Missing document"</formula>
    </cfRule>
    <cfRule type="cellIs" dxfId="706" priority="359" operator="equal">
      <formula>"Fail"</formula>
    </cfRule>
    <cfRule type="cellIs" dxfId="705" priority="360" operator="equal">
      <formula>"Not applicable"</formula>
    </cfRule>
    <cfRule type="cellIs" dxfId="704" priority="361" operator="equal">
      <formula>"Pass Enec+"</formula>
    </cfRule>
    <cfRule type="cellIs" dxfId="703" priority="362" operator="equal">
      <formula>"Pass ENEC"</formula>
    </cfRule>
    <cfRule type="cellIs" dxfId="702" priority="363" operator="equal">
      <formula>"Pass Family oncept"</formula>
    </cfRule>
    <cfRule type="cellIs" dxfId="701" priority="364" operator="equal">
      <formula>"Pass"</formula>
    </cfRule>
  </conditionalFormatting>
  <conditionalFormatting sqref="C45">
    <cfRule type="cellIs" dxfId="700" priority="337" operator="equal">
      <formula>"Check ongoing by LBE"</formula>
    </cfRule>
    <cfRule type="cellIs" dxfId="699" priority="338" operator="equal">
      <formula>"To check by LBE"</formula>
    </cfRule>
    <cfRule type="cellIs" dxfId="698" priority="339" operator="equal">
      <formula>"Pass CE4 Decission"</formula>
    </cfRule>
    <cfRule type="cellIs" dxfId="697" priority="340" operator="equal">
      <formula>"Submitted to CE4 for decision"</formula>
    </cfRule>
    <cfRule type="cellIs" dxfId="696" priority="341" operator="equal">
      <formula>"??"</formula>
    </cfRule>
    <cfRule type="cellIs" dxfId="695" priority="342" operator="equal">
      <formula>"Fail - No report delivered"</formula>
    </cfRule>
    <cfRule type="cellIs" dxfId="694" priority="343" operator="equal">
      <formula>"No Performance report delivered"</formula>
    </cfRule>
    <cfRule type="cellIs" dxfId="693" priority="344" operator="equal">
      <formula>"Fail - Missing document"</formula>
    </cfRule>
    <cfRule type="cellIs" dxfId="692" priority="345" operator="equal">
      <formula>"Fail"</formula>
    </cfRule>
    <cfRule type="cellIs" dxfId="691" priority="346" operator="equal">
      <formula>"Not applicable"</formula>
    </cfRule>
    <cfRule type="cellIs" dxfId="690" priority="347" operator="equal">
      <formula>"Pass Enec+"</formula>
    </cfRule>
    <cfRule type="cellIs" dxfId="689" priority="348" operator="equal">
      <formula>"Pass ENEC"</formula>
    </cfRule>
    <cfRule type="cellIs" dxfId="688" priority="349" operator="equal">
      <formula>"Pass Family oncept"</formula>
    </cfRule>
    <cfRule type="cellIs" dxfId="687" priority="350" operator="equal">
      <formula>"Pass"</formula>
    </cfRule>
  </conditionalFormatting>
  <conditionalFormatting sqref="C46">
    <cfRule type="cellIs" dxfId="686" priority="323" operator="equal">
      <formula>"Check ongoing by LBE"</formula>
    </cfRule>
    <cfRule type="cellIs" dxfId="685" priority="324" operator="equal">
      <formula>"To check by LBE"</formula>
    </cfRule>
    <cfRule type="cellIs" dxfId="684" priority="325" operator="equal">
      <formula>"Pass CE4 Decission"</formula>
    </cfRule>
    <cfRule type="cellIs" dxfId="683" priority="326" operator="equal">
      <formula>"Submitted to CE4 for decision"</formula>
    </cfRule>
    <cfRule type="cellIs" dxfId="682" priority="327" operator="equal">
      <formula>"??"</formula>
    </cfRule>
    <cfRule type="cellIs" dxfId="681" priority="328" operator="equal">
      <formula>"Fail - No report delivered"</formula>
    </cfRule>
    <cfRule type="cellIs" dxfId="680" priority="329" operator="equal">
      <formula>"No Performance report delivered"</formula>
    </cfRule>
    <cfRule type="cellIs" dxfId="679" priority="330" operator="equal">
      <formula>"Fail - Missing document"</formula>
    </cfRule>
    <cfRule type="cellIs" dxfId="678" priority="331" operator="equal">
      <formula>"Fail"</formula>
    </cfRule>
    <cfRule type="cellIs" dxfId="677" priority="332" operator="equal">
      <formula>"Not applicable"</formula>
    </cfRule>
    <cfRule type="cellIs" dxfId="676" priority="333" operator="equal">
      <formula>"Pass Enec+"</formula>
    </cfRule>
    <cfRule type="cellIs" dxfId="675" priority="334" operator="equal">
      <formula>"Pass ENEC"</formula>
    </cfRule>
    <cfRule type="cellIs" dxfId="674" priority="335" operator="equal">
      <formula>"Pass Family oncept"</formula>
    </cfRule>
    <cfRule type="cellIs" dxfId="673" priority="336" operator="equal">
      <formula>"Pass"</formula>
    </cfRule>
  </conditionalFormatting>
  <conditionalFormatting sqref="C55:C56">
    <cfRule type="cellIs" dxfId="672" priority="309" operator="equal">
      <formula>"Check ongoing by LBE"</formula>
    </cfRule>
    <cfRule type="cellIs" dxfId="671" priority="310" operator="equal">
      <formula>"To check by LBE"</formula>
    </cfRule>
    <cfRule type="cellIs" dxfId="670" priority="311" operator="equal">
      <formula>"Pass CE4 Decission"</formula>
    </cfRule>
    <cfRule type="cellIs" dxfId="669" priority="312" operator="equal">
      <formula>"Submitted to CE4 for decision"</formula>
    </cfRule>
    <cfRule type="cellIs" dxfId="668" priority="313" operator="equal">
      <formula>"??"</formula>
    </cfRule>
    <cfRule type="cellIs" dxfId="667" priority="314" operator="equal">
      <formula>"Fail - No report delivered"</formula>
    </cfRule>
    <cfRule type="cellIs" dxfId="666" priority="315" operator="equal">
      <formula>"No Performance report delivered"</formula>
    </cfRule>
    <cfRule type="cellIs" dxfId="665" priority="316" operator="equal">
      <formula>"Fail - Missing document"</formula>
    </cfRule>
    <cfRule type="cellIs" dxfId="664" priority="317" operator="equal">
      <formula>"Fail"</formula>
    </cfRule>
    <cfRule type="cellIs" dxfId="663" priority="318" operator="equal">
      <formula>"Not applicable"</formula>
    </cfRule>
    <cfRule type="cellIs" dxfId="662" priority="319" operator="equal">
      <formula>"Pass Enec+"</formula>
    </cfRule>
    <cfRule type="cellIs" dxfId="661" priority="320" operator="equal">
      <formula>"Pass ENEC"</formula>
    </cfRule>
    <cfRule type="cellIs" dxfId="660" priority="321" operator="equal">
      <formula>"Pass Family oncept"</formula>
    </cfRule>
    <cfRule type="cellIs" dxfId="659" priority="322" operator="equal">
      <formula>"Pass"</formula>
    </cfRule>
  </conditionalFormatting>
  <conditionalFormatting sqref="C57">
    <cfRule type="cellIs" dxfId="658" priority="295" operator="equal">
      <formula>"Check ongoing by LBE"</formula>
    </cfRule>
    <cfRule type="cellIs" dxfId="657" priority="296" operator="equal">
      <formula>"To check by LBE"</formula>
    </cfRule>
    <cfRule type="cellIs" dxfId="656" priority="297" operator="equal">
      <formula>"Pass CE4 Decission"</formula>
    </cfRule>
    <cfRule type="cellIs" dxfId="655" priority="298" operator="equal">
      <formula>"Submitted to CE4 for decision"</formula>
    </cfRule>
    <cfRule type="cellIs" dxfId="654" priority="299" operator="equal">
      <formula>"??"</formula>
    </cfRule>
    <cfRule type="cellIs" dxfId="653" priority="300" operator="equal">
      <formula>"Fail - No report delivered"</formula>
    </cfRule>
    <cfRule type="cellIs" dxfId="652" priority="301" operator="equal">
      <formula>"No Performance report delivered"</formula>
    </cfRule>
    <cfRule type="cellIs" dxfId="651" priority="302" operator="equal">
      <formula>"Fail - Missing document"</formula>
    </cfRule>
    <cfRule type="cellIs" dxfId="650" priority="303" operator="equal">
      <formula>"Fail"</formula>
    </cfRule>
    <cfRule type="cellIs" dxfId="649" priority="304" operator="equal">
      <formula>"Not applicable"</formula>
    </cfRule>
    <cfRule type="cellIs" dxfId="648" priority="305" operator="equal">
      <formula>"Pass Enec+"</formula>
    </cfRule>
    <cfRule type="cellIs" dxfId="647" priority="306" operator="equal">
      <formula>"Pass ENEC"</formula>
    </cfRule>
    <cfRule type="cellIs" dxfId="646" priority="307" operator="equal">
      <formula>"Pass Family oncept"</formula>
    </cfRule>
    <cfRule type="cellIs" dxfId="645" priority="308" operator="equal">
      <formula>"Pass"</formula>
    </cfRule>
  </conditionalFormatting>
  <conditionalFormatting sqref="C58">
    <cfRule type="cellIs" dxfId="644" priority="281" operator="equal">
      <formula>"Check ongoing by LBE"</formula>
    </cfRule>
    <cfRule type="cellIs" dxfId="643" priority="282" operator="equal">
      <formula>"To check by LBE"</formula>
    </cfRule>
    <cfRule type="cellIs" dxfId="642" priority="283" operator="equal">
      <formula>"Pass CE4 Decission"</formula>
    </cfRule>
    <cfRule type="cellIs" dxfId="641" priority="284" operator="equal">
      <formula>"Submitted to CE4 for decision"</formula>
    </cfRule>
    <cfRule type="cellIs" dxfId="640" priority="285" operator="equal">
      <formula>"??"</formula>
    </cfRule>
    <cfRule type="cellIs" dxfId="639" priority="286" operator="equal">
      <formula>"Fail - No report delivered"</formula>
    </cfRule>
    <cfRule type="cellIs" dxfId="638" priority="287" operator="equal">
      <formula>"No Performance report delivered"</formula>
    </cfRule>
    <cfRule type="cellIs" dxfId="637" priority="288" operator="equal">
      <formula>"Fail - Missing document"</formula>
    </cfRule>
    <cfRule type="cellIs" dxfId="636" priority="289" operator="equal">
      <formula>"Fail"</formula>
    </cfRule>
    <cfRule type="cellIs" dxfId="635" priority="290" operator="equal">
      <formula>"Not applicable"</formula>
    </cfRule>
    <cfRule type="cellIs" dxfId="634" priority="291" operator="equal">
      <formula>"Pass Enec+"</formula>
    </cfRule>
    <cfRule type="cellIs" dxfId="633" priority="292" operator="equal">
      <formula>"Pass ENEC"</formula>
    </cfRule>
    <cfRule type="cellIs" dxfId="632" priority="293" operator="equal">
      <formula>"Pass Family oncept"</formula>
    </cfRule>
    <cfRule type="cellIs" dxfId="631" priority="294" operator="equal">
      <formula>"Pass"</formula>
    </cfRule>
  </conditionalFormatting>
  <conditionalFormatting sqref="C35:C36">
    <cfRule type="cellIs" dxfId="630" priority="267" operator="equal">
      <formula>"Check ongoing by LBE"</formula>
    </cfRule>
    <cfRule type="cellIs" dxfId="629" priority="268" operator="equal">
      <formula>"To check by LBE"</formula>
    </cfRule>
    <cfRule type="cellIs" dxfId="628" priority="269" operator="equal">
      <formula>"Pass CE4 Decission"</formula>
    </cfRule>
    <cfRule type="cellIs" dxfId="627" priority="270" operator="equal">
      <formula>"Submitted to CE4 for decision"</formula>
    </cfRule>
    <cfRule type="cellIs" dxfId="626" priority="271" operator="equal">
      <formula>"??"</formula>
    </cfRule>
    <cfRule type="cellIs" dxfId="625" priority="272" operator="equal">
      <formula>"Fail - No report delivered"</formula>
    </cfRule>
    <cfRule type="cellIs" dxfId="624" priority="273" operator="equal">
      <formula>"No Performance report delivered"</formula>
    </cfRule>
    <cfRule type="cellIs" dxfId="623" priority="274" operator="equal">
      <formula>"Fail - Missing document"</formula>
    </cfRule>
    <cfRule type="cellIs" dxfId="622" priority="275" operator="equal">
      <formula>"Fail"</formula>
    </cfRule>
    <cfRule type="cellIs" dxfId="621" priority="276" operator="equal">
      <formula>"Not applicable"</formula>
    </cfRule>
    <cfRule type="cellIs" dxfId="620" priority="277" operator="equal">
      <formula>"Pass Enec+"</formula>
    </cfRule>
    <cfRule type="cellIs" dxfId="619" priority="278" operator="equal">
      <formula>"Pass ENEC"</formula>
    </cfRule>
    <cfRule type="cellIs" dxfId="618" priority="279" operator="equal">
      <formula>"Pass Family oncept"</formula>
    </cfRule>
    <cfRule type="cellIs" dxfId="617" priority="280" operator="equal">
      <formula>"Pass"</formula>
    </cfRule>
  </conditionalFormatting>
  <conditionalFormatting sqref="C48:C49">
    <cfRule type="cellIs" dxfId="616" priority="239" operator="equal">
      <formula>"Check ongoing by LBE"</formula>
    </cfRule>
    <cfRule type="cellIs" dxfId="615" priority="240" operator="equal">
      <formula>"To check by LBE"</formula>
    </cfRule>
    <cfRule type="cellIs" dxfId="614" priority="241" operator="equal">
      <formula>"Pass CE4 Decission"</formula>
    </cfRule>
    <cfRule type="cellIs" dxfId="613" priority="242" operator="equal">
      <formula>"Submitted to CE4 for decision"</formula>
    </cfRule>
    <cfRule type="cellIs" dxfId="612" priority="243" operator="equal">
      <formula>"??"</formula>
    </cfRule>
    <cfRule type="cellIs" dxfId="611" priority="244" operator="equal">
      <formula>"Fail - No report delivered"</formula>
    </cfRule>
    <cfRule type="cellIs" dxfId="610" priority="245" operator="equal">
      <formula>"No Performance report delivered"</formula>
    </cfRule>
    <cfRule type="cellIs" dxfId="609" priority="246" operator="equal">
      <formula>"Fail - Missing document"</formula>
    </cfRule>
    <cfRule type="cellIs" dxfId="608" priority="247" operator="equal">
      <formula>"Fail"</formula>
    </cfRule>
    <cfRule type="cellIs" dxfId="607" priority="248" operator="equal">
      <formula>"Not applicable"</formula>
    </cfRule>
    <cfRule type="cellIs" dxfId="606" priority="249" operator="equal">
      <formula>"Pass Enec+"</formula>
    </cfRule>
    <cfRule type="cellIs" dxfId="605" priority="250" operator="equal">
      <formula>"Pass ENEC"</formula>
    </cfRule>
    <cfRule type="cellIs" dxfId="604" priority="251" operator="equal">
      <formula>"Pass Family oncept"</formula>
    </cfRule>
    <cfRule type="cellIs" dxfId="603" priority="252" operator="equal">
      <formula>"Pass"</formula>
    </cfRule>
  </conditionalFormatting>
  <conditionalFormatting sqref="C37:C38">
    <cfRule type="cellIs" dxfId="602" priority="253" operator="equal">
      <formula>"Check ongoing by LBE"</formula>
    </cfRule>
    <cfRule type="cellIs" dxfId="601" priority="254" operator="equal">
      <formula>"To check by LBE"</formula>
    </cfRule>
    <cfRule type="cellIs" dxfId="600" priority="255" operator="equal">
      <formula>"Pass CE4 Decission"</formula>
    </cfRule>
    <cfRule type="cellIs" dxfId="599" priority="256" operator="equal">
      <formula>"Submitted to CE4 for decision"</formula>
    </cfRule>
    <cfRule type="cellIs" dxfId="598" priority="257" operator="equal">
      <formula>"??"</formula>
    </cfRule>
    <cfRule type="cellIs" dxfId="597" priority="258" operator="equal">
      <formula>"Fail - No report delivered"</formula>
    </cfRule>
    <cfRule type="cellIs" dxfId="596" priority="259" operator="equal">
      <formula>"No Performance report delivered"</formula>
    </cfRule>
    <cfRule type="cellIs" dxfId="595" priority="260" operator="equal">
      <formula>"Fail - Missing document"</formula>
    </cfRule>
    <cfRule type="cellIs" dxfId="594" priority="261" operator="equal">
      <formula>"Fail"</formula>
    </cfRule>
    <cfRule type="cellIs" dxfId="593" priority="262" operator="equal">
      <formula>"Not applicable"</formula>
    </cfRule>
    <cfRule type="cellIs" dxfId="592" priority="263" operator="equal">
      <formula>"Pass Enec+"</formula>
    </cfRule>
    <cfRule type="cellIs" dxfId="591" priority="264" operator="equal">
      <formula>"Pass ENEC"</formula>
    </cfRule>
    <cfRule type="cellIs" dxfId="590" priority="265" operator="equal">
      <formula>"Pass Family oncept"</formula>
    </cfRule>
    <cfRule type="cellIs" dxfId="589" priority="266" operator="equal">
      <formula>"Pass"</formula>
    </cfRule>
  </conditionalFormatting>
  <conditionalFormatting sqref="C50:C51">
    <cfRule type="cellIs" dxfId="588" priority="225" operator="equal">
      <formula>"Check ongoing by LBE"</formula>
    </cfRule>
    <cfRule type="cellIs" dxfId="587" priority="226" operator="equal">
      <formula>"To check by LBE"</formula>
    </cfRule>
    <cfRule type="cellIs" dxfId="586" priority="227" operator="equal">
      <formula>"Pass CE4 Decission"</formula>
    </cfRule>
    <cfRule type="cellIs" dxfId="585" priority="228" operator="equal">
      <formula>"Submitted to CE4 for decision"</formula>
    </cfRule>
    <cfRule type="cellIs" dxfId="584" priority="229" operator="equal">
      <formula>"??"</formula>
    </cfRule>
    <cfRule type="cellIs" dxfId="583" priority="230" operator="equal">
      <formula>"Fail - No report delivered"</formula>
    </cfRule>
    <cfRule type="cellIs" dxfId="582" priority="231" operator="equal">
      <formula>"No Performance report delivered"</formula>
    </cfRule>
    <cfRule type="cellIs" dxfId="581" priority="232" operator="equal">
      <formula>"Fail - Missing document"</formula>
    </cfRule>
    <cfRule type="cellIs" dxfId="580" priority="233" operator="equal">
      <formula>"Fail"</formula>
    </cfRule>
    <cfRule type="cellIs" dxfId="579" priority="234" operator="equal">
      <formula>"Not applicable"</formula>
    </cfRule>
    <cfRule type="cellIs" dxfId="578" priority="235" operator="equal">
      <formula>"Pass Enec+"</formula>
    </cfRule>
    <cfRule type="cellIs" dxfId="577" priority="236" operator="equal">
      <formula>"Pass ENEC"</formula>
    </cfRule>
    <cfRule type="cellIs" dxfId="576" priority="237" operator="equal">
      <formula>"Pass Family oncept"</formula>
    </cfRule>
    <cfRule type="cellIs" dxfId="575" priority="238" operator="equal">
      <formula>"Pass"</formula>
    </cfRule>
  </conditionalFormatting>
  <conditionalFormatting sqref="C60:C61">
    <cfRule type="cellIs" dxfId="574" priority="211" operator="equal">
      <formula>"Check ongoing by LBE"</formula>
    </cfRule>
    <cfRule type="cellIs" dxfId="573" priority="212" operator="equal">
      <formula>"To check by LBE"</formula>
    </cfRule>
    <cfRule type="cellIs" dxfId="572" priority="213" operator="equal">
      <formula>"Pass CE4 Decission"</formula>
    </cfRule>
    <cfRule type="cellIs" dxfId="571" priority="214" operator="equal">
      <formula>"Submitted to CE4 for decision"</formula>
    </cfRule>
    <cfRule type="cellIs" dxfId="570" priority="215" operator="equal">
      <formula>"??"</formula>
    </cfRule>
    <cfRule type="cellIs" dxfId="569" priority="216" operator="equal">
      <formula>"Fail - No report delivered"</formula>
    </cfRule>
    <cfRule type="cellIs" dxfId="568" priority="217" operator="equal">
      <formula>"No Performance report delivered"</formula>
    </cfRule>
    <cfRule type="cellIs" dxfId="567" priority="218" operator="equal">
      <formula>"Fail - Missing document"</formula>
    </cfRule>
    <cfRule type="cellIs" dxfId="566" priority="219" operator="equal">
      <formula>"Fail"</formula>
    </cfRule>
    <cfRule type="cellIs" dxfId="565" priority="220" operator="equal">
      <formula>"Not applicable"</formula>
    </cfRule>
    <cfRule type="cellIs" dxfId="564" priority="221" operator="equal">
      <formula>"Pass Enec+"</formula>
    </cfRule>
    <cfRule type="cellIs" dxfId="563" priority="222" operator="equal">
      <formula>"Pass ENEC"</formula>
    </cfRule>
    <cfRule type="cellIs" dxfId="562" priority="223" operator="equal">
      <formula>"Pass Family oncept"</formula>
    </cfRule>
    <cfRule type="cellIs" dxfId="561" priority="224" operator="equal">
      <formula>"Pass"</formula>
    </cfRule>
  </conditionalFormatting>
  <conditionalFormatting sqref="C62:C63">
    <cfRule type="cellIs" dxfId="560" priority="197" operator="equal">
      <formula>"Check ongoing by LBE"</formula>
    </cfRule>
    <cfRule type="cellIs" dxfId="559" priority="198" operator="equal">
      <formula>"To check by LBE"</formula>
    </cfRule>
    <cfRule type="cellIs" dxfId="558" priority="199" operator="equal">
      <formula>"Pass CE4 Decission"</formula>
    </cfRule>
    <cfRule type="cellIs" dxfId="557" priority="200" operator="equal">
      <formula>"Submitted to CE4 for decision"</formula>
    </cfRule>
    <cfRule type="cellIs" dxfId="556" priority="201" operator="equal">
      <formula>"??"</formula>
    </cfRule>
    <cfRule type="cellIs" dxfId="555" priority="202" operator="equal">
      <formula>"Fail - No report delivered"</formula>
    </cfRule>
    <cfRule type="cellIs" dxfId="554" priority="203" operator="equal">
      <formula>"No Performance report delivered"</formula>
    </cfRule>
    <cfRule type="cellIs" dxfId="553" priority="204" operator="equal">
      <formula>"Fail - Missing document"</formula>
    </cfRule>
    <cfRule type="cellIs" dxfId="552" priority="205" operator="equal">
      <formula>"Fail"</formula>
    </cfRule>
    <cfRule type="cellIs" dxfId="551" priority="206" operator="equal">
      <formula>"Not applicable"</formula>
    </cfRule>
    <cfRule type="cellIs" dxfId="550" priority="207" operator="equal">
      <formula>"Pass Enec+"</formula>
    </cfRule>
    <cfRule type="cellIs" dxfId="549" priority="208" operator="equal">
      <formula>"Pass ENEC"</formula>
    </cfRule>
    <cfRule type="cellIs" dxfId="548" priority="209" operator="equal">
      <formula>"Pass Family oncept"</formula>
    </cfRule>
    <cfRule type="cellIs" dxfId="547" priority="210" operator="equal">
      <formula>"Pass"</formula>
    </cfRule>
  </conditionalFormatting>
  <conditionalFormatting sqref="C67:C68">
    <cfRule type="cellIs" dxfId="546" priority="183" operator="equal">
      <formula>"Check ongoing by LBE"</formula>
    </cfRule>
    <cfRule type="cellIs" dxfId="545" priority="184" operator="equal">
      <formula>"To check by LBE"</formula>
    </cfRule>
    <cfRule type="cellIs" dxfId="544" priority="185" operator="equal">
      <formula>"Pass CE4 Decission"</formula>
    </cfRule>
    <cfRule type="cellIs" dxfId="543" priority="186" operator="equal">
      <formula>"Submitted to CE4 for decision"</formula>
    </cfRule>
    <cfRule type="cellIs" dxfId="542" priority="187" operator="equal">
      <formula>"??"</formula>
    </cfRule>
    <cfRule type="cellIs" dxfId="541" priority="188" operator="equal">
      <formula>"Fail - No report delivered"</formula>
    </cfRule>
    <cfRule type="cellIs" dxfId="540" priority="189" operator="equal">
      <formula>"No Performance report delivered"</formula>
    </cfRule>
    <cfRule type="cellIs" dxfId="539" priority="190" operator="equal">
      <formula>"Fail - Missing document"</formula>
    </cfRule>
    <cfRule type="cellIs" dxfId="538" priority="191" operator="equal">
      <formula>"Fail"</formula>
    </cfRule>
    <cfRule type="cellIs" dxfId="537" priority="192" operator="equal">
      <formula>"Not applicable"</formula>
    </cfRule>
    <cfRule type="cellIs" dxfId="536" priority="193" operator="equal">
      <formula>"Pass Enec+"</formula>
    </cfRule>
    <cfRule type="cellIs" dxfId="535" priority="194" operator="equal">
      <formula>"Pass ENEC"</formula>
    </cfRule>
    <cfRule type="cellIs" dxfId="534" priority="195" operator="equal">
      <formula>"Pass Family oncept"</formula>
    </cfRule>
    <cfRule type="cellIs" dxfId="533" priority="196" operator="equal">
      <formula>"Pass"</formula>
    </cfRule>
  </conditionalFormatting>
  <conditionalFormatting sqref="C69:C71 C76">
    <cfRule type="cellIs" dxfId="532" priority="169" operator="equal">
      <formula>"Check ongoing by LBE"</formula>
    </cfRule>
    <cfRule type="cellIs" dxfId="531" priority="170" operator="equal">
      <formula>"To check by LBE"</formula>
    </cfRule>
    <cfRule type="cellIs" dxfId="530" priority="171" operator="equal">
      <formula>"Pass CE4 Decission"</formula>
    </cfRule>
    <cfRule type="cellIs" dxfId="529" priority="172" operator="equal">
      <formula>"Submitted to CE4 for decision"</formula>
    </cfRule>
    <cfRule type="cellIs" dxfId="528" priority="173" operator="equal">
      <formula>"??"</formula>
    </cfRule>
    <cfRule type="cellIs" dxfId="527" priority="174" operator="equal">
      <formula>"Fail - No report delivered"</formula>
    </cfRule>
    <cfRule type="cellIs" dxfId="526" priority="175" operator="equal">
      <formula>"No Performance report delivered"</formula>
    </cfRule>
    <cfRule type="cellIs" dxfId="525" priority="176" operator="equal">
      <formula>"Fail - Missing document"</formula>
    </cfRule>
    <cfRule type="cellIs" dxfId="524" priority="177" operator="equal">
      <formula>"Fail"</formula>
    </cfRule>
    <cfRule type="cellIs" dxfId="523" priority="178" operator="equal">
      <formula>"Not applicable"</formula>
    </cfRule>
    <cfRule type="cellIs" dxfId="522" priority="179" operator="equal">
      <formula>"Pass Enec+"</formula>
    </cfRule>
    <cfRule type="cellIs" dxfId="521" priority="180" operator="equal">
      <formula>"Pass ENEC"</formula>
    </cfRule>
    <cfRule type="cellIs" dxfId="520" priority="181" operator="equal">
      <formula>"Pass Family oncept"</formula>
    </cfRule>
    <cfRule type="cellIs" dxfId="519" priority="182" operator="equal">
      <formula>"Pass"</formula>
    </cfRule>
  </conditionalFormatting>
  <conditionalFormatting sqref="C79:C80">
    <cfRule type="cellIs" dxfId="518" priority="155" operator="equal">
      <formula>"Check ongoing by LBE"</formula>
    </cfRule>
    <cfRule type="cellIs" dxfId="517" priority="156" operator="equal">
      <formula>"To check by LBE"</formula>
    </cfRule>
    <cfRule type="cellIs" dxfId="516" priority="157" operator="equal">
      <formula>"Pass CE4 Decission"</formula>
    </cfRule>
    <cfRule type="cellIs" dxfId="515" priority="158" operator="equal">
      <formula>"Submitted to CE4 for decision"</formula>
    </cfRule>
    <cfRule type="cellIs" dxfId="514" priority="159" operator="equal">
      <formula>"??"</formula>
    </cfRule>
    <cfRule type="cellIs" dxfId="513" priority="160" operator="equal">
      <formula>"Fail - No report delivered"</formula>
    </cfRule>
    <cfRule type="cellIs" dxfId="512" priority="161" operator="equal">
      <formula>"No Performance report delivered"</formula>
    </cfRule>
    <cfRule type="cellIs" dxfId="511" priority="162" operator="equal">
      <formula>"Fail - Missing document"</formula>
    </cfRule>
    <cfRule type="cellIs" dxfId="510" priority="163" operator="equal">
      <formula>"Fail"</formula>
    </cfRule>
    <cfRule type="cellIs" dxfId="509" priority="164" operator="equal">
      <formula>"Not applicable"</formula>
    </cfRule>
    <cfRule type="cellIs" dxfId="508" priority="165" operator="equal">
      <formula>"Pass Enec+"</formula>
    </cfRule>
    <cfRule type="cellIs" dxfId="507" priority="166" operator="equal">
      <formula>"Pass ENEC"</formula>
    </cfRule>
    <cfRule type="cellIs" dxfId="506" priority="167" operator="equal">
      <formula>"Pass Family oncept"</formula>
    </cfRule>
    <cfRule type="cellIs" dxfId="505" priority="168" operator="equal">
      <formula>"Pass"</formula>
    </cfRule>
  </conditionalFormatting>
  <conditionalFormatting sqref="C81:C82">
    <cfRule type="cellIs" dxfId="504" priority="141" operator="equal">
      <formula>"Check ongoing by LBE"</formula>
    </cfRule>
    <cfRule type="cellIs" dxfId="503" priority="142" operator="equal">
      <formula>"To check by LBE"</formula>
    </cfRule>
    <cfRule type="cellIs" dxfId="502" priority="143" operator="equal">
      <formula>"Pass CE4 Decission"</formula>
    </cfRule>
    <cfRule type="cellIs" dxfId="501" priority="144" operator="equal">
      <formula>"Submitted to CE4 for decision"</formula>
    </cfRule>
    <cfRule type="cellIs" dxfId="500" priority="145" operator="equal">
      <formula>"??"</formula>
    </cfRule>
    <cfRule type="cellIs" dxfId="499" priority="146" operator="equal">
      <formula>"Fail - No report delivered"</formula>
    </cfRule>
    <cfRule type="cellIs" dxfId="498" priority="147" operator="equal">
      <formula>"No Performance report delivered"</formula>
    </cfRule>
    <cfRule type="cellIs" dxfId="497" priority="148" operator="equal">
      <formula>"Fail - Missing document"</formula>
    </cfRule>
    <cfRule type="cellIs" dxfId="496" priority="149" operator="equal">
      <formula>"Fail"</formula>
    </cfRule>
    <cfRule type="cellIs" dxfId="495" priority="150" operator="equal">
      <formula>"Not applicable"</formula>
    </cfRule>
    <cfRule type="cellIs" dxfId="494" priority="151" operator="equal">
      <formula>"Pass Enec+"</formula>
    </cfRule>
    <cfRule type="cellIs" dxfId="493" priority="152" operator="equal">
      <formula>"Pass ENEC"</formula>
    </cfRule>
    <cfRule type="cellIs" dxfId="492" priority="153" operator="equal">
      <formula>"Pass Family oncept"</formula>
    </cfRule>
    <cfRule type="cellIs" dxfId="491" priority="154" operator="equal">
      <formula>"Pass"</formula>
    </cfRule>
  </conditionalFormatting>
  <conditionalFormatting sqref="C72:C73">
    <cfRule type="cellIs" dxfId="490" priority="127" operator="equal">
      <formula>"Check ongoing by LBE"</formula>
    </cfRule>
    <cfRule type="cellIs" dxfId="489" priority="128" operator="equal">
      <formula>"To check by LBE"</formula>
    </cfRule>
    <cfRule type="cellIs" dxfId="488" priority="129" operator="equal">
      <formula>"Pass CE4 Decission"</formula>
    </cfRule>
    <cfRule type="cellIs" dxfId="487" priority="130" operator="equal">
      <formula>"Submitted to CE4 for decision"</formula>
    </cfRule>
    <cfRule type="cellIs" dxfId="486" priority="131" operator="equal">
      <formula>"??"</formula>
    </cfRule>
    <cfRule type="cellIs" dxfId="485" priority="132" operator="equal">
      <formula>"Fail - No report delivered"</formula>
    </cfRule>
    <cfRule type="cellIs" dxfId="484" priority="133" operator="equal">
      <formula>"No Performance report delivered"</formula>
    </cfRule>
    <cfRule type="cellIs" dxfId="483" priority="134" operator="equal">
      <formula>"Fail - Missing document"</formula>
    </cfRule>
    <cfRule type="cellIs" dxfId="482" priority="135" operator="equal">
      <formula>"Fail"</formula>
    </cfRule>
    <cfRule type="cellIs" dxfId="481" priority="136" operator="equal">
      <formula>"Not applicable"</formula>
    </cfRule>
    <cfRule type="cellIs" dxfId="480" priority="137" operator="equal">
      <formula>"Pass Enec+"</formula>
    </cfRule>
    <cfRule type="cellIs" dxfId="479" priority="138" operator="equal">
      <formula>"Pass ENEC"</formula>
    </cfRule>
    <cfRule type="cellIs" dxfId="478" priority="139" operator="equal">
      <formula>"Pass Family oncept"</formula>
    </cfRule>
    <cfRule type="cellIs" dxfId="477" priority="140" operator="equal">
      <formula>"Pass"</formula>
    </cfRule>
  </conditionalFormatting>
  <conditionalFormatting sqref="C74:C75">
    <cfRule type="cellIs" dxfId="476" priority="113" operator="equal">
      <formula>"Check ongoing by LBE"</formula>
    </cfRule>
    <cfRule type="cellIs" dxfId="475" priority="114" operator="equal">
      <formula>"To check by LBE"</formula>
    </cfRule>
    <cfRule type="cellIs" dxfId="474" priority="115" operator="equal">
      <formula>"Pass CE4 Decission"</formula>
    </cfRule>
    <cfRule type="cellIs" dxfId="473" priority="116" operator="equal">
      <formula>"Submitted to CE4 for decision"</formula>
    </cfRule>
    <cfRule type="cellIs" dxfId="472" priority="117" operator="equal">
      <formula>"??"</formula>
    </cfRule>
    <cfRule type="cellIs" dxfId="471" priority="118" operator="equal">
      <formula>"Fail - No report delivered"</formula>
    </cfRule>
    <cfRule type="cellIs" dxfId="470" priority="119" operator="equal">
      <formula>"No Performance report delivered"</formula>
    </cfRule>
    <cfRule type="cellIs" dxfId="469" priority="120" operator="equal">
      <formula>"Fail - Missing document"</formula>
    </cfRule>
    <cfRule type="cellIs" dxfId="468" priority="121" operator="equal">
      <formula>"Fail"</formula>
    </cfRule>
    <cfRule type="cellIs" dxfId="467" priority="122" operator="equal">
      <formula>"Not applicable"</formula>
    </cfRule>
    <cfRule type="cellIs" dxfId="466" priority="123" operator="equal">
      <formula>"Pass Enec+"</formula>
    </cfRule>
    <cfRule type="cellIs" dxfId="465" priority="124" operator="equal">
      <formula>"Pass ENEC"</formula>
    </cfRule>
    <cfRule type="cellIs" dxfId="464" priority="125" operator="equal">
      <formula>"Pass Family oncept"</formula>
    </cfRule>
    <cfRule type="cellIs" dxfId="463" priority="126" operator="equal">
      <formula>"Pass"</formula>
    </cfRule>
  </conditionalFormatting>
  <conditionalFormatting sqref="C83">
    <cfRule type="cellIs" dxfId="462" priority="99" operator="equal">
      <formula>"Check ongoing by LBE"</formula>
    </cfRule>
    <cfRule type="cellIs" dxfId="461" priority="100" operator="equal">
      <formula>"To check by LBE"</formula>
    </cfRule>
    <cfRule type="cellIs" dxfId="460" priority="101" operator="equal">
      <formula>"Pass CE4 Decission"</formula>
    </cfRule>
    <cfRule type="cellIs" dxfId="459" priority="102" operator="equal">
      <formula>"Submitted to CE4 for decision"</formula>
    </cfRule>
    <cfRule type="cellIs" dxfId="458" priority="103" operator="equal">
      <formula>"??"</formula>
    </cfRule>
    <cfRule type="cellIs" dxfId="457" priority="104" operator="equal">
      <formula>"Fail - No report delivered"</formula>
    </cfRule>
    <cfRule type="cellIs" dxfId="456" priority="105" operator="equal">
      <formula>"No Performance report delivered"</formula>
    </cfRule>
    <cfRule type="cellIs" dxfId="455" priority="106" operator="equal">
      <formula>"Fail - Missing document"</formula>
    </cfRule>
    <cfRule type="cellIs" dxfId="454" priority="107" operator="equal">
      <formula>"Fail"</formula>
    </cfRule>
    <cfRule type="cellIs" dxfId="453" priority="108" operator="equal">
      <formula>"Not applicable"</formula>
    </cfRule>
    <cfRule type="cellIs" dxfId="452" priority="109" operator="equal">
      <formula>"Pass Enec+"</formula>
    </cfRule>
    <cfRule type="cellIs" dxfId="451" priority="110" operator="equal">
      <formula>"Pass ENEC"</formula>
    </cfRule>
    <cfRule type="cellIs" dxfId="450" priority="111" operator="equal">
      <formula>"Pass Family oncept"</formula>
    </cfRule>
    <cfRule type="cellIs" dxfId="449" priority="112" operator="equal">
      <formula>"Pass"</formula>
    </cfRule>
  </conditionalFormatting>
  <conditionalFormatting sqref="C84:C85">
    <cfRule type="cellIs" dxfId="448" priority="85" operator="equal">
      <formula>"Check ongoing by LBE"</formula>
    </cfRule>
    <cfRule type="cellIs" dxfId="447" priority="86" operator="equal">
      <formula>"To check by LBE"</formula>
    </cfRule>
    <cfRule type="cellIs" dxfId="446" priority="87" operator="equal">
      <formula>"Pass CE4 Decission"</formula>
    </cfRule>
    <cfRule type="cellIs" dxfId="445" priority="88" operator="equal">
      <formula>"Submitted to CE4 for decision"</formula>
    </cfRule>
    <cfRule type="cellIs" dxfId="444" priority="89" operator="equal">
      <formula>"??"</formula>
    </cfRule>
    <cfRule type="cellIs" dxfId="443" priority="90" operator="equal">
      <formula>"Fail - No report delivered"</formula>
    </cfRule>
    <cfRule type="cellIs" dxfId="442" priority="91" operator="equal">
      <formula>"No Performance report delivered"</formula>
    </cfRule>
    <cfRule type="cellIs" dxfId="441" priority="92" operator="equal">
      <formula>"Fail - Missing document"</formula>
    </cfRule>
    <cfRule type="cellIs" dxfId="440" priority="93" operator="equal">
      <formula>"Fail"</formula>
    </cfRule>
    <cfRule type="cellIs" dxfId="439" priority="94" operator="equal">
      <formula>"Not applicable"</formula>
    </cfRule>
    <cfRule type="cellIs" dxfId="438" priority="95" operator="equal">
      <formula>"Pass Enec+"</formula>
    </cfRule>
    <cfRule type="cellIs" dxfId="437" priority="96" operator="equal">
      <formula>"Pass ENEC"</formula>
    </cfRule>
    <cfRule type="cellIs" dxfId="436" priority="97" operator="equal">
      <formula>"Pass Family oncept"</formula>
    </cfRule>
    <cfRule type="cellIs" dxfId="435" priority="98" operator="equal">
      <formula>"Pass"</formula>
    </cfRule>
  </conditionalFormatting>
  <conditionalFormatting sqref="C86:C87">
    <cfRule type="cellIs" dxfId="434" priority="71" operator="equal">
      <formula>"Check ongoing by LBE"</formula>
    </cfRule>
    <cfRule type="cellIs" dxfId="433" priority="72" operator="equal">
      <formula>"To check by LBE"</formula>
    </cfRule>
    <cfRule type="cellIs" dxfId="432" priority="73" operator="equal">
      <formula>"Pass CE4 Decission"</formula>
    </cfRule>
    <cfRule type="cellIs" dxfId="431" priority="74" operator="equal">
      <formula>"Submitted to CE4 for decision"</formula>
    </cfRule>
    <cfRule type="cellIs" dxfId="430" priority="75" operator="equal">
      <formula>"??"</formula>
    </cfRule>
    <cfRule type="cellIs" dxfId="429" priority="76" operator="equal">
      <formula>"Fail - No report delivered"</formula>
    </cfRule>
    <cfRule type="cellIs" dxfId="428" priority="77" operator="equal">
      <formula>"No Performance report delivered"</formula>
    </cfRule>
    <cfRule type="cellIs" dxfId="427" priority="78" operator="equal">
      <formula>"Fail - Missing document"</formula>
    </cfRule>
    <cfRule type="cellIs" dxfId="426" priority="79" operator="equal">
      <formula>"Fail"</formula>
    </cfRule>
    <cfRule type="cellIs" dxfId="425" priority="80" operator="equal">
      <formula>"Not applicable"</formula>
    </cfRule>
    <cfRule type="cellIs" dxfId="424" priority="81" operator="equal">
      <formula>"Pass Enec+"</formula>
    </cfRule>
    <cfRule type="cellIs" dxfId="423" priority="82" operator="equal">
      <formula>"Pass ENEC"</formula>
    </cfRule>
    <cfRule type="cellIs" dxfId="422" priority="83" operator="equal">
      <formula>"Pass Family oncept"</formula>
    </cfRule>
    <cfRule type="cellIs" dxfId="421" priority="84" operator="equal">
      <formula>"Pass"</formula>
    </cfRule>
  </conditionalFormatting>
  <conditionalFormatting sqref="C140:C141">
    <cfRule type="cellIs" dxfId="420" priority="57" operator="equal">
      <formula>"Check ongoing by LBE"</formula>
    </cfRule>
    <cfRule type="cellIs" dxfId="419" priority="58" operator="equal">
      <formula>"To check by LBE"</formula>
    </cfRule>
    <cfRule type="cellIs" dxfId="418" priority="59" operator="equal">
      <formula>"Pass CE4 Decission"</formula>
    </cfRule>
    <cfRule type="cellIs" dxfId="417" priority="60" operator="equal">
      <formula>"Submitted to CE4 for decision"</formula>
    </cfRule>
    <cfRule type="cellIs" dxfId="416" priority="61" operator="equal">
      <formula>"??"</formula>
    </cfRule>
    <cfRule type="cellIs" dxfId="415" priority="62" operator="equal">
      <formula>"Fail - No report delivered"</formula>
    </cfRule>
    <cfRule type="cellIs" dxfId="414" priority="63" operator="equal">
      <formula>"No Performance report delivered"</formula>
    </cfRule>
    <cfRule type="cellIs" dxfId="413" priority="64" operator="equal">
      <formula>"Fail - Missing document"</formula>
    </cfRule>
    <cfRule type="cellIs" dxfId="412" priority="65" operator="equal">
      <formula>"Fail"</formula>
    </cfRule>
    <cfRule type="cellIs" dxfId="411" priority="66" operator="equal">
      <formula>"Not applicable"</formula>
    </cfRule>
    <cfRule type="cellIs" dxfId="410" priority="67" operator="equal">
      <formula>"Pass Enec+"</formula>
    </cfRule>
    <cfRule type="cellIs" dxfId="409" priority="68" operator="equal">
      <formula>"Pass ENEC"</formula>
    </cfRule>
    <cfRule type="cellIs" dxfId="408" priority="69" operator="equal">
      <formula>"Pass Family oncept"</formula>
    </cfRule>
    <cfRule type="cellIs" dxfId="407" priority="70" operator="equal">
      <formula>"Pass"</formula>
    </cfRule>
  </conditionalFormatting>
  <conditionalFormatting sqref="C142">
    <cfRule type="cellIs" dxfId="406" priority="43" operator="equal">
      <formula>"Check ongoing by LBE"</formula>
    </cfRule>
    <cfRule type="cellIs" dxfId="405" priority="44" operator="equal">
      <formula>"To check by LBE"</formula>
    </cfRule>
    <cfRule type="cellIs" dxfId="404" priority="45" operator="equal">
      <formula>"Pass CE4 Decission"</formula>
    </cfRule>
    <cfRule type="cellIs" dxfId="403" priority="46" operator="equal">
      <formula>"Submitted to CE4 for decision"</formula>
    </cfRule>
    <cfRule type="cellIs" dxfId="402" priority="47" operator="equal">
      <formula>"??"</formula>
    </cfRule>
    <cfRule type="cellIs" dxfId="401" priority="48" operator="equal">
      <formula>"Fail - No report delivered"</formula>
    </cfRule>
    <cfRule type="cellIs" dxfId="400" priority="49" operator="equal">
      <formula>"No Performance report delivered"</formula>
    </cfRule>
    <cfRule type="cellIs" dxfId="399" priority="50" operator="equal">
      <formula>"Fail - Missing document"</formula>
    </cfRule>
    <cfRule type="cellIs" dxfId="398" priority="51" operator="equal">
      <formula>"Fail"</formula>
    </cfRule>
    <cfRule type="cellIs" dxfId="397" priority="52" operator="equal">
      <formula>"Not applicable"</formula>
    </cfRule>
    <cfRule type="cellIs" dxfId="396" priority="53" operator="equal">
      <formula>"Pass Enec+"</formula>
    </cfRule>
    <cfRule type="cellIs" dxfId="395" priority="54" operator="equal">
      <formula>"Pass ENEC"</formula>
    </cfRule>
    <cfRule type="cellIs" dxfId="394" priority="55" operator="equal">
      <formula>"Pass Family oncept"</formula>
    </cfRule>
    <cfRule type="cellIs" dxfId="393" priority="56" operator="equal">
      <formula>"Pass"</formula>
    </cfRule>
  </conditionalFormatting>
  <conditionalFormatting sqref="C137">
    <cfRule type="cellIs" dxfId="392" priority="29" operator="equal">
      <formula>"Check ongoing by LBE"</formula>
    </cfRule>
    <cfRule type="cellIs" dxfId="391" priority="30" operator="equal">
      <formula>"To check by LBE"</formula>
    </cfRule>
    <cfRule type="cellIs" dxfId="390" priority="31" operator="equal">
      <formula>"Pass CE4 Decission"</formula>
    </cfRule>
    <cfRule type="cellIs" dxfId="389" priority="32" operator="equal">
      <formula>"Submitted to CE4 for decision"</formula>
    </cfRule>
    <cfRule type="cellIs" dxfId="388" priority="33" operator="equal">
      <formula>"??"</formula>
    </cfRule>
    <cfRule type="cellIs" dxfId="387" priority="34" operator="equal">
      <formula>"Fail - No report delivered"</formula>
    </cfRule>
    <cfRule type="cellIs" dxfId="386" priority="35" operator="equal">
      <formula>"No Performance report delivered"</formula>
    </cfRule>
    <cfRule type="cellIs" dxfId="385" priority="36" operator="equal">
      <formula>"Fail - Missing document"</formula>
    </cfRule>
    <cfRule type="cellIs" dxfId="384" priority="37" operator="equal">
      <formula>"Fail"</formula>
    </cfRule>
    <cfRule type="cellIs" dxfId="383" priority="38" operator="equal">
      <formula>"Not applicable"</formula>
    </cfRule>
    <cfRule type="cellIs" dxfId="382" priority="39" operator="equal">
      <formula>"Pass Enec+"</formula>
    </cfRule>
    <cfRule type="cellIs" dxfId="381" priority="40" operator="equal">
      <formula>"Pass ENEC"</formula>
    </cfRule>
    <cfRule type="cellIs" dxfId="380" priority="41" operator="equal">
      <formula>"Pass Family oncept"</formula>
    </cfRule>
    <cfRule type="cellIs" dxfId="379" priority="42" operator="equal">
      <formula>"Pass"</formula>
    </cfRule>
  </conditionalFormatting>
  <conditionalFormatting sqref="C136">
    <cfRule type="cellIs" dxfId="378" priority="15" operator="equal">
      <formula>"Check ongoing by LBE"</formula>
    </cfRule>
    <cfRule type="cellIs" dxfId="377" priority="16" operator="equal">
      <formula>"To check by LBE"</formula>
    </cfRule>
    <cfRule type="cellIs" dxfId="376" priority="17" operator="equal">
      <formula>"Pass CE4 Decission"</formula>
    </cfRule>
    <cfRule type="cellIs" dxfId="375" priority="18" operator="equal">
      <formula>"Submitted to CE4 for decision"</formula>
    </cfRule>
    <cfRule type="cellIs" dxfId="374" priority="19" operator="equal">
      <formula>"??"</formula>
    </cfRule>
    <cfRule type="cellIs" dxfId="373" priority="20" operator="equal">
      <formula>"Fail - No report delivered"</formula>
    </cfRule>
    <cfRule type="cellIs" dxfId="372" priority="21" operator="equal">
      <formula>"No Performance report delivered"</formula>
    </cfRule>
    <cfRule type="cellIs" dxfId="371" priority="22" operator="equal">
      <formula>"Fail - Missing document"</formula>
    </cfRule>
    <cfRule type="cellIs" dxfId="370" priority="23" operator="equal">
      <formula>"Fail"</formula>
    </cfRule>
    <cfRule type="cellIs" dxfId="369" priority="24" operator="equal">
      <formula>"Not applicable"</formula>
    </cfRule>
    <cfRule type="cellIs" dxfId="368" priority="25" operator="equal">
      <formula>"Pass Enec+"</formula>
    </cfRule>
    <cfRule type="cellIs" dxfId="367" priority="26" operator="equal">
      <formula>"Pass ENEC"</formula>
    </cfRule>
    <cfRule type="cellIs" dxfId="366" priority="27" operator="equal">
      <formula>"Pass Family oncept"</formula>
    </cfRule>
    <cfRule type="cellIs" dxfId="365" priority="28" operator="equal">
      <formula>"Pass"</formula>
    </cfRule>
  </conditionalFormatting>
  <conditionalFormatting sqref="C147">
    <cfRule type="cellIs" dxfId="364" priority="1" operator="equal">
      <formula>"Check ongoing by LBE"</formula>
    </cfRule>
    <cfRule type="cellIs" dxfId="363" priority="2" operator="equal">
      <formula>"To check by LBE"</formula>
    </cfRule>
    <cfRule type="cellIs" dxfId="362" priority="3" operator="equal">
      <formula>"Pass CE4 Decission"</formula>
    </cfRule>
    <cfRule type="cellIs" dxfId="361" priority="4" operator="equal">
      <formula>"Submitted to CE4 for decision"</formula>
    </cfRule>
    <cfRule type="cellIs" dxfId="360" priority="5" operator="equal">
      <formula>"??"</formula>
    </cfRule>
    <cfRule type="cellIs" dxfId="359" priority="6" operator="equal">
      <formula>"Fail - No report delivered"</formula>
    </cfRule>
    <cfRule type="cellIs" dxfId="358" priority="7" operator="equal">
      <formula>"No Performance report delivered"</formula>
    </cfRule>
    <cfRule type="cellIs" dxfId="357" priority="8" operator="equal">
      <formula>"Fail - Missing document"</formula>
    </cfRule>
    <cfRule type="cellIs" dxfId="356" priority="9" operator="equal">
      <formula>"Fail"</formula>
    </cfRule>
    <cfRule type="cellIs" dxfId="355" priority="10" operator="equal">
      <formula>"Not applicable"</formula>
    </cfRule>
    <cfRule type="cellIs" dxfId="354" priority="11" operator="equal">
      <formula>"Pass Enec+"</formula>
    </cfRule>
    <cfRule type="cellIs" dxfId="353" priority="12" operator="equal">
      <formula>"Pass ENEC"</formula>
    </cfRule>
    <cfRule type="cellIs" dxfId="352" priority="13" operator="equal">
      <formula>"Pass Family oncept"</formula>
    </cfRule>
    <cfRule type="cellIs" dxfId="351" priority="14" operator="equal">
      <formula>"Pass"</formula>
    </cfRule>
  </conditionalFormatting>
  <dataValidations count="3">
    <dataValidation allowBlank="1" showInputMessage="1" showErrorMessage="1" error="Cell is protected, use the proposed option of the drop-down list." sqref="C147:C148 C318 C142 C313:C316" xr:uid="{39FB2873-4AA4-495E-86D6-85B3FEEA9B35}"/>
    <dataValidation type="list" allowBlank="1" showInputMessage="1" showErrorMessage="1" error="Cell is protected, use the proposed option of the drop-down list." sqref="C77 C165 C182 C186:C188 C190:C207 C210:C212 C214:C220 C222:C223 C225:C226 C177:C180 C237:C249 C251:C253 C262:C263 C255:C260 C266:C269 C141 C287 C282:C285 C300 C304:C305 C324 C320 C88:C91 C328 C331 C333 C59 C347:C348 C335:C340 C355:C358 C362:C363 C350:C353 C378 C381:C383 C385:C387 C391:C393 C395:C396 C311 C399:C402 C413 C370:C375 C405:C411 C425 C421:C422 C432 C435 C437:C438 C441:C442 C416:C419 C457 C427:C430 C464:C465 C467:C469 C472 C475 C478 C480:C481 C459:C461 C444:C453 C271:C280 C167:C175 C152:C156 C118 C120 C122:C123 C127:C128 C131:C133 C135:C137 C146 C144 C104 C96:C102 C111:C116 C40 C64:C65 C52:C53 C47 C139 C289:C298" xr:uid="{F2E566CE-FE73-4059-AF7D-9805B9CD9718}">
      <formula1>Ledlum_Legend</formula1>
    </dataValidation>
    <dataValidation type="list" allowBlank="1" showInputMessage="1" showErrorMessage="1" sqref="C15:C16 C164 C213 C309 C176 C189 C426 C7 C325 C299 C344 C346 C359:C360 C364 C368 C366 C319 C376 C394 C476 C458 C157:C158 C54 C27:C29 C166 C183:C185 C181 C254 C261 C250 C270 C286 C281 C264:C265 C301:C303 C288 C321:C322 C317 C329:C330 C341:C342 C334 C332 C327 C349 C354 C384 C390 C388 C379:C380 C403:C404 C420 C414:C415 C412 C397:C398 C473 C443 C439:C440 C436 C433:C434 C431 C423:C424 C470 C466 C462:C463 C454:C456 C479 C482:C483 C227:C236 C129:C130 C119 C124:C126 C121 C117 C145 C143 C138 C134 C20:C24 C92:C95 C103 C105:C110 C66 C41:C42 C78 C140" xr:uid="{DC0FF3A5-26C5-475C-8CCF-1D3084596884}">
      <formula1>Ledlum_Legend</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3710F-F6C8-4B16-A69E-E3DBF8FC1B5A}">
  <dimension ref="A1:O182"/>
  <sheetViews>
    <sheetView topLeftCell="A118" workbookViewId="0">
      <selection activeCell="AA134" sqref="AA134"/>
    </sheetView>
  </sheetViews>
  <sheetFormatPr defaultColWidth="2.28515625" defaultRowHeight="13.15"/>
  <cols>
    <col min="1" max="1" width="4.42578125" style="117" customWidth="1"/>
    <col min="2" max="3" width="25.85546875" style="118" customWidth="1"/>
    <col min="4" max="16384" width="2.28515625" style="118"/>
  </cols>
  <sheetData>
    <row r="1" spans="1:15" ht="33" customHeight="1" thickBot="1">
      <c r="A1" s="593" t="s">
        <v>808</v>
      </c>
      <c r="B1" s="594"/>
      <c r="C1" s="594"/>
      <c r="D1" s="305"/>
      <c r="E1" s="285"/>
    </row>
    <row r="2" spans="1:15">
      <c r="A2" s="314" t="s">
        <v>809</v>
      </c>
      <c r="B2" s="315" t="s">
        <v>810</v>
      </c>
      <c r="C2" s="315" t="s">
        <v>31</v>
      </c>
      <c r="D2" s="306"/>
      <c r="E2" s="285"/>
    </row>
    <row r="3" spans="1:15">
      <c r="A3" s="307" t="s">
        <v>811</v>
      </c>
      <c r="B3" s="295" t="s">
        <v>20</v>
      </c>
      <c r="C3" s="300"/>
      <c r="D3" s="306"/>
      <c r="E3" s="285"/>
    </row>
    <row r="4" spans="1:15">
      <c r="A4" s="307" t="s">
        <v>812</v>
      </c>
      <c r="B4" s="295" t="s">
        <v>20</v>
      </c>
      <c r="C4" s="300"/>
      <c r="D4" s="306"/>
      <c r="E4" s="285"/>
    </row>
    <row r="5" spans="1:15">
      <c r="A5" s="308"/>
      <c r="B5" s="296"/>
      <c r="C5" s="300"/>
      <c r="D5" s="306"/>
      <c r="E5" s="285"/>
    </row>
    <row r="6" spans="1:15" ht="14.45">
      <c r="A6" s="317" t="s">
        <v>813</v>
      </c>
      <c r="B6" s="318"/>
      <c r="C6" s="319"/>
      <c r="D6" s="306"/>
      <c r="E6" s="285"/>
    </row>
    <row r="7" spans="1:15" ht="14.45">
      <c r="A7" s="293" t="s">
        <v>814</v>
      </c>
      <c r="B7" s="291" t="s">
        <v>20</v>
      </c>
      <c r="C7" s="302"/>
      <c r="D7" s="306"/>
      <c r="E7" s="285"/>
    </row>
    <row r="8" spans="1:15" ht="14.45">
      <c r="A8" s="293" t="s">
        <v>815</v>
      </c>
      <c r="B8" s="291" t="s">
        <v>20</v>
      </c>
      <c r="C8" s="302"/>
      <c r="D8" s="306"/>
      <c r="E8" s="285"/>
      <c r="F8" s="286" t="s">
        <v>178</v>
      </c>
    </row>
    <row r="9" spans="1:15" ht="14.45">
      <c r="A9" s="293" t="s">
        <v>816</v>
      </c>
      <c r="B9" s="291" t="s">
        <v>20</v>
      </c>
      <c r="C9" s="302"/>
      <c r="D9" s="306"/>
      <c r="E9" s="285"/>
    </row>
    <row r="10" spans="1:15" ht="14.45">
      <c r="A10" s="294" t="s">
        <v>817</v>
      </c>
      <c r="B10" s="288" t="str">
        <f>IF(AND(B7="In conformity",B8="In conformity",B9="In conformity"),"Pass",IF(AND(B7="-",B8="-",B9="-"),"-","Fail"))</f>
        <v>-</v>
      </c>
      <c r="C10" s="303"/>
      <c r="D10" s="306"/>
      <c r="E10" s="285"/>
    </row>
    <row r="11" spans="1:15" ht="14.45">
      <c r="A11" s="317" t="s">
        <v>818</v>
      </c>
      <c r="B11" s="318"/>
      <c r="C11" s="319"/>
      <c r="D11" s="306"/>
      <c r="E11" s="285"/>
    </row>
    <row r="12" spans="1:15" ht="14.45">
      <c r="A12" s="293" t="s">
        <v>819</v>
      </c>
      <c r="B12" s="291" t="s">
        <v>20</v>
      </c>
      <c r="C12" s="302"/>
      <c r="D12" s="306"/>
      <c r="E12" s="285"/>
    </row>
    <row r="13" spans="1:15" ht="14.45">
      <c r="A13" s="293" t="s">
        <v>820</v>
      </c>
      <c r="B13" s="291" t="s">
        <v>20</v>
      </c>
      <c r="C13" s="302"/>
      <c r="D13" s="306"/>
      <c r="E13" s="285"/>
    </row>
    <row r="14" spans="1:15" ht="14.45">
      <c r="A14" s="293" t="s">
        <v>821</v>
      </c>
      <c r="B14" s="291" t="s">
        <v>20</v>
      </c>
      <c r="C14" s="302"/>
      <c r="D14" s="306"/>
      <c r="E14" s="285"/>
      <c r="F14" s="286"/>
      <c r="G14" s="286"/>
      <c r="H14" s="286"/>
      <c r="I14" s="286"/>
      <c r="J14" s="286"/>
      <c r="K14" s="286"/>
      <c r="L14" s="286"/>
      <c r="M14" s="286"/>
      <c r="N14" s="286"/>
      <c r="O14" s="286"/>
    </row>
    <row r="15" spans="1:15" ht="14.45" hidden="1">
      <c r="A15" s="293" t="s">
        <v>822</v>
      </c>
      <c r="B15" s="291" t="s">
        <v>20</v>
      </c>
      <c r="C15" s="302"/>
      <c r="D15" s="306"/>
      <c r="E15" s="285"/>
    </row>
    <row r="16" spans="1:15" ht="15" thickBot="1">
      <c r="A16" s="297" t="s">
        <v>817</v>
      </c>
      <c r="B16" s="298" t="str">
        <f>IF(AND(B12="In conformity",B13="In conformity",B14="In conformity"),"Pass",IF(AND(B12="-",B13="-",B14="-"),"-","Fail"))</f>
        <v>-</v>
      </c>
      <c r="C16" s="304"/>
      <c r="D16" s="306"/>
      <c r="E16" s="285"/>
    </row>
    <row r="17" spans="1:15" ht="15" thickBot="1">
      <c r="A17" s="309"/>
      <c r="B17" s="284"/>
      <c r="C17" s="285"/>
      <c r="D17" s="306"/>
      <c r="E17" s="285"/>
    </row>
    <row r="18" spans="1:15">
      <c r="A18" s="331" t="s">
        <v>823</v>
      </c>
      <c r="B18" s="332" t="s">
        <v>810</v>
      </c>
      <c r="C18" s="332" t="s">
        <v>31</v>
      </c>
      <c r="D18" s="306"/>
      <c r="E18" s="285"/>
    </row>
    <row r="19" spans="1:15" ht="14.45">
      <c r="A19" s="333" t="s">
        <v>431</v>
      </c>
      <c r="B19" s="318"/>
      <c r="C19" s="319"/>
      <c r="D19" s="306"/>
      <c r="E19" s="285"/>
    </row>
    <row r="20" spans="1:15">
      <c r="A20" s="307" t="s">
        <v>811</v>
      </c>
      <c r="B20" s="295" t="s">
        <v>20</v>
      </c>
      <c r="C20" s="300"/>
      <c r="D20" s="306"/>
      <c r="E20" s="285"/>
    </row>
    <row r="21" spans="1:15">
      <c r="A21" s="307" t="s">
        <v>824</v>
      </c>
      <c r="B21" s="295" t="s">
        <v>20</v>
      </c>
      <c r="C21" s="300"/>
      <c r="D21" s="306"/>
      <c r="E21" s="285"/>
    </row>
    <row r="22" spans="1:15">
      <c r="A22" s="308"/>
      <c r="B22" s="296"/>
      <c r="C22" s="300"/>
      <c r="D22" s="306"/>
      <c r="E22" s="285"/>
    </row>
    <row r="23" spans="1:15" ht="14.45">
      <c r="A23" s="317" t="s">
        <v>813</v>
      </c>
      <c r="B23" s="318"/>
      <c r="C23" s="319"/>
      <c r="D23" s="306"/>
      <c r="E23" s="285"/>
    </row>
    <row r="24" spans="1:15" ht="14.45">
      <c r="A24" s="293" t="s">
        <v>814</v>
      </c>
      <c r="B24" s="291" t="s">
        <v>20</v>
      </c>
      <c r="C24" s="302"/>
      <c r="D24" s="306"/>
      <c r="E24" s="285"/>
      <c r="F24" s="341"/>
    </row>
    <row r="25" spans="1:15" ht="14.45">
      <c r="A25" s="293" t="s">
        <v>815</v>
      </c>
      <c r="B25" s="291" t="s">
        <v>20</v>
      </c>
      <c r="C25" s="302"/>
      <c r="D25" s="306"/>
      <c r="E25" s="285"/>
      <c r="F25" s="341"/>
    </row>
    <row r="26" spans="1:15" ht="14.45">
      <c r="A26" s="293" t="s">
        <v>825</v>
      </c>
      <c r="B26" s="291" t="s">
        <v>20</v>
      </c>
      <c r="C26" s="302"/>
      <c r="D26" s="306"/>
      <c r="E26" s="285"/>
      <c r="F26" s="341"/>
    </row>
    <row r="27" spans="1:15" ht="14.45">
      <c r="A27" s="294" t="s">
        <v>817</v>
      </c>
      <c r="B27" s="288" t="str">
        <f>IF(AND(B24="In conformity",B25="In conformity",B26="In conformity"),"Pass",IF(AND(B24="-",B25="-",B26="-"),"-","Fail"))</f>
        <v>-</v>
      </c>
      <c r="C27" s="303"/>
      <c r="D27" s="306"/>
      <c r="E27" s="285"/>
    </row>
    <row r="28" spans="1:15" ht="14.45">
      <c r="A28" s="317" t="s">
        <v>818</v>
      </c>
      <c r="B28" s="318"/>
      <c r="C28" s="319"/>
      <c r="D28" s="306"/>
      <c r="E28" s="285"/>
    </row>
    <row r="29" spans="1:15" ht="14.45">
      <c r="A29" s="293" t="s">
        <v>826</v>
      </c>
      <c r="B29" s="291" t="s">
        <v>20</v>
      </c>
      <c r="C29" s="302"/>
      <c r="D29" s="306"/>
      <c r="E29" s="285"/>
    </row>
    <row r="30" spans="1:15" ht="14.45">
      <c r="A30" s="293" t="s">
        <v>820</v>
      </c>
      <c r="B30" s="291" t="s">
        <v>20</v>
      </c>
      <c r="C30" s="302"/>
      <c r="D30" s="306"/>
      <c r="E30" s="285"/>
    </row>
    <row r="31" spans="1:15" ht="14.45">
      <c r="A31" s="293" t="s">
        <v>821</v>
      </c>
      <c r="B31" s="291" t="s">
        <v>20</v>
      </c>
      <c r="C31" s="302"/>
      <c r="D31" s="306"/>
      <c r="E31" s="285"/>
      <c r="F31" s="286"/>
      <c r="G31" s="286"/>
      <c r="H31" s="286"/>
      <c r="I31" s="286"/>
      <c r="J31" s="286"/>
      <c r="K31" s="286"/>
      <c r="L31" s="286"/>
      <c r="M31" s="286"/>
      <c r="N31" s="286"/>
      <c r="O31" s="286"/>
    </row>
    <row r="32" spans="1:15" ht="14.45" hidden="1">
      <c r="A32" s="293" t="s">
        <v>822</v>
      </c>
      <c r="B32" s="291" t="s">
        <v>20</v>
      </c>
      <c r="C32" s="302"/>
      <c r="D32" s="306"/>
      <c r="E32" s="285"/>
    </row>
    <row r="33" spans="1:15" ht="15" thickBot="1">
      <c r="A33" s="338" t="s">
        <v>817</v>
      </c>
      <c r="B33" s="339" t="str">
        <f>IF(AND(B29="In conformity",B30="In conformity",B31="In conformity"),"Pass",IF(AND(B29="-",B30="-",B31="-"),"-","Fail"))</f>
        <v>-</v>
      </c>
      <c r="C33" s="340"/>
      <c r="D33" s="306"/>
      <c r="E33" s="285"/>
    </row>
    <row r="34" spans="1:15" ht="15" thickBot="1">
      <c r="A34" s="309"/>
      <c r="B34" s="284"/>
      <c r="C34" s="285"/>
      <c r="D34" s="306"/>
      <c r="E34" s="285"/>
    </row>
    <row r="35" spans="1:15">
      <c r="A35" s="314" t="s">
        <v>823</v>
      </c>
      <c r="B35" s="315" t="s">
        <v>810</v>
      </c>
      <c r="C35" s="315" t="s">
        <v>31</v>
      </c>
      <c r="D35" s="306"/>
      <c r="E35" s="285"/>
    </row>
    <row r="36" spans="1:15" ht="14.45">
      <c r="A36" s="333" t="s">
        <v>435</v>
      </c>
      <c r="B36" s="318"/>
      <c r="C36" s="319"/>
      <c r="D36" s="306"/>
      <c r="E36" s="285"/>
    </row>
    <row r="37" spans="1:15">
      <c r="A37" s="307" t="s">
        <v>811</v>
      </c>
      <c r="B37" s="295" t="s">
        <v>20</v>
      </c>
      <c r="C37" s="300"/>
      <c r="D37" s="306"/>
      <c r="E37" s="285"/>
    </row>
    <row r="38" spans="1:15">
      <c r="A38" s="307" t="s">
        <v>827</v>
      </c>
      <c r="B38" s="295" t="s">
        <v>20</v>
      </c>
      <c r="C38" s="300"/>
      <c r="D38" s="306"/>
      <c r="E38" s="285"/>
    </row>
    <row r="39" spans="1:15">
      <c r="A39" s="308"/>
      <c r="B39" s="296"/>
      <c r="C39" s="300"/>
      <c r="D39" s="306"/>
      <c r="E39" s="285"/>
    </row>
    <row r="40" spans="1:15" ht="14.45">
      <c r="A40" s="317" t="s">
        <v>813</v>
      </c>
      <c r="B40" s="318"/>
      <c r="C40" s="319"/>
      <c r="D40" s="306"/>
      <c r="E40" s="285"/>
    </row>
    <row r="41" spans="1:15" ht="14.45">
      <c r="A41" s="293" t="s">
        <v>828</v>
      </c>
      <c r="B41" s="291" t="s">
        <v>20</v>
      </c>
      <c r="C41" s="302"/>
      <c r="D41" s="306"/>
      <c r="E41" s="285"/>
      <c r="F41" s="341"/>
    </row>
    <row r="42" spans="1:15" ht="14.45">
      <c r="A42" s="293" t="s">
        <v>815</v>
      </c>
      <c r="B42" s="291" t="s">
        <v>20</v>
      </c>
      <c r="C42" s="302"/>
      <c r="D42" s="306"/>
      <c r="E42" s="285"/>
      <c r="F42" s="341"/>
    </row>
    <row r="43" spans="1:15" ht="14.45">
      <c r="A43" s="293" t="s">
        <v>825</v>
      </c>
      <c r="B43" s="291" t="s">
        <v>20</v>
      </c>
      <c r="C43" s="302"/>
      <c r="D43" s="306"/>
      <c r="E43" s="285"/>
      <c r="F43" s="341"/>
    </row>
    <row r="44" spans="1:15" ht="14.45">
      <c r="A44" s="294" t="s">
        <v>817</v>
      </c>
      <c r="B44" s="288" t="str">
        <f>IF(AND(B41="In conformity",B42="In conformity",B43="In conformity"),"Pass",IF(AND(B41="-",B42="-",B43="-"),"-","Fail"))</f>
        <v>-</v>
      </c>
      <c r="C44" s="303"/>
      <c r="D44" s="306"/>
      <c r="E44" s="285"/>
    </row>
    <row r="45" spans="1:15" ht="14.45">
      <c r="A45" s="317" t="s">
        <v>818</v>
      </c>
      <c r="B45" s="318"/>
      <c r="C45" s="319"/>
      <c r="D45" s="306"/>
      <c r="E45" s="285"/>
    </row>
    <row r="46" spans="1:15" ht="14.45">
      <c r="A46" s="293" t="s">
        <v>829</v>
      </c>
      <c r="B46" s="291" t="s">
        <v>20</v>
      </c>
      <c r="C46" s="302"/>
      <c r="D46" s="306"/>
      <c r="E46" s="285"/>
    </row>
    <row r="47" spans="1:15" ht="14.45">
      <c r="A47" s="293" t="s">
        <v>821</v>
      </c>
      <c r="B47" s="291" t="s">
        <v>20</v>
      </c>
      <c r="C47" s="302"/>
      <c r="D47" s="306"/>
      <c r="E47" s="285"/>
      <c r="F47" s="341"/>
    </row>
    <row r="48" spans="1:15" ht="14.45">
      <c r="A48" s="293"/>
      <c r="B48" s="291"/>
      <c r="C48" s="302"/>
      <c r="D48" s="306"/>
      <c r="E48" s="285"/>
      <c r="F48" s="286"/>
      <c r="G48" s="286"/>
      <c r="H48" s="286"/>
      <c r="I48" s="286"/>
      <c r="J48" s="286"/>
      <c r="K48" s="286"/>
      <c r="L48" s="286"/>
      <c r="M48" s="286"/>
      <c r="N48" s="286"/>
      <c r="O48" s="286"/>
    </row>
    <row r="49" spans="1:5" ht="14.45">
      <c r="A49" s="293"/>
      <c r="B49" s="291"/>
      <c r="C49" s="302"/>
      <c r="D49" s="306"/>
      <c r="E49" s="285"/>
    </row>
    <row r="50" spans="1:5" ht="15" thickBot="1">
      <c r="A50" s="297" t="s">
        <v>817</v>
      </c>
      <c r="B50" s="298" t="str">
        <f>IF(AND(B46="In conformity",B47="In conformity"),"Pass",IF(AND(B46="-",B47="-"),"-","Fail"))</f>
        <v>-</v>
      </c>
      <c r="C50" s="304"/>
      <c r="D50" s="306"/>
      <c r="E50" s="285"/>
    </row>
    <row r="51" spans="1:5" ht="13.9" thickBot="1">
      <c r="A51" s="309"/>
      <c r="B51" s="285"/>
      <c r="C51" s="285"/>
      <c r="D51" s="306"/>
      <c r="E51" s="285"/>
    </row>
    <row r="52" spans="1:5" ht="13.9" thickBot="1">
      <c r="A52" s="316" t="s">
        <v>830</v>
      </c>
      <c r="B52" s="316" t="s">
        <v>810</v>
      </c>
      <c r="C52" s="316" t="s">
        <v>31</v>
      </c>
      <c r="D52" s="306"/>
      <c r="E52" s="285"/>
    </row>
    <row r="53" spans="1:5">
      <c r="A53" s="307" t="s">
        <v>811</v>
      </c>
      <c r="B53" s="295" t="s">
        <v>20</v>
      </c>
      <c r="C53" s="300"/>
      <c r="D53" s="306"/>
      <c r="E53" s="285"/>
    </row>
    <row r="54" spans="1:5">
      <c r="A54" s="307" t="s">
        <v>812</v>
      </c>
      <c r="B54" s="295" t="s">
        <v>20</v>
      </c>
      <c r="C54" s="300"/>
      <c r="D54" s="306"/>
      <c r="E54" s="285"/>
    </row>
    <row r="55" spans="1:5">
      <c r="A55" s="307"/>
      <c r="B55" s="295"/>
      <c r="C55" s="300"/>
      <c r="D55" s="306"/>
      <c r="E55" s="285"/>
    </row>
    <row r="56" spans="1:5" ht="14.45">
      <c r="A56" s="317" t="s">
        <v>813</v>
      </c>
      <c r="B56" s="318"/>
      <c r="C56" s="319"/>
      <c r="D56" s="306"/>
      <c r="E56" s="285"/>
    </row>
    <row r="57" spans="1:5" ht="14.45">
      <c r="A57" s="293" t="s">
        <v>828</v>
      </c>
      <c r="B57" s="291" t="s">
        <v>20</v>
      </c>
      <c r="C57" s="302"/>
      <c r="D57" s="306"/>
      <c r="E57" s="285"/>
    </row>
    <row r="58" spans="1:5" ht="14.45">
      <c r="A58" s="293" t="s">
        <v>815</v>
      </c>
      <c r="B58" s="291" t="s">
        <v>20</v>
      </c>
      <c r="C58" s="302"/>
      <c r="D58" s="306"/>
      <c r="E58" s="285"/>
    </row>
    <row r="59" spans="1:5" ht="14.45">
      <c r="A59" s="293" t="s">
        <v>816</v>
      </c>
      <c r="B59" s="291" t="s">
        <v>20</v>
      </c>
      <c r="C59" s="302"/>
      <c r="D59" s="306"/>
      <c r="E59" s="285"/>
    </row>
    <row r="60" spans="1:5" ht="14.45">
      <c r="A60" s="294" t="s">
        <v>817</v>
      </c>
      <c r="B60" s="288" t="str">
        <f>IF(AND(B57="In conformity",B58="In conformity",B59="In conformity"),"Pass",IF(AND(B57="-",B58="-",B59="-"),"-","Fail"))</f>
        <v>-</v>
      </c>
      <c r="C60" s="303"/>
      <c r="D60" s="306"/>
      <c r="E60" s="285"/>
    </row>
    <row r="61" spans="1:5" ht="14.45">
      <c r="A61" s="317" t="s">
        <v>818</v>
      </c>
      <c r="B61" s="318"/>
      <c r="C61" s="319"/>
      <c r="D61" s="306"/>
      <c r="E61" s="285"/>
    </row>
    <row r="62" spans="1:5" ht="14.45">
      <c r="A62" s="293" t="s">
        <v>831</v>
      </c>
      <c r="B62" s="291" t="s">
        <v>20</v>
      </c>
      <c r="C62" s="302"/>
      <c r="D62" s="306"/>
      <c r="E62" s="285"/>
    </row>
    <row r="63" spans="1:5" ht="14.45">
      <c r="A63" s="293" t="s">
        <v>832</v>
      </c>
      <c r="B63" s="291" t="s">
        <v>20</v>
      </c>
      <c r="C63" s="302"/>
      <c r="D63" s="306"/>
      <c r="E63" s="285"/>
    </row>
    <row r="64" spans="1:5" ht="15" thickBot="1">
      <c r="A64" s="297" t="s">
        <v>817</v>
      </c>
      <c r="B64" s="298" t="str">
        <f>IF(AND(B62="In conformity",B63="In conformity"),"Pass",IF(AND(B62="-",B63="-"),"-","Fail"))</f>
        <v>-</v>
      </c>
      <c r="C64" s="304"/>
      <c r="D64" s="306"/>
      <c r="E64" s="285"/>
    </row>
    <row r="65" spans="1:6">
      <c r="A65" s="309"/>
      <c r="B65" s="285"/>
      <c r="C65" s="285"/>
      <c r="D65" s="306"/>
      <c r="E65" s="285"/>
    </row>
    <row r="66" spans="1:6" ht="13.9" thickBot="1">
      <c r="A66" s="309"/>
      <c r="B66" s="285"/>
      <c r="C66" s="285"/>
      <c r="D66" s="306"/>
      <c r="E66" s="285"/>
    </row>
    <row r="67" spans="1:6" ht="13.9" thickBot="1">
      <c r="A67" s="316" t="s">
        <v>833</v>
      </c>
      <c r="B67" s="316" t="s">
        <v>810</v>
      </c>
      <c r="C67" s="316" t="s">
        <v>31</v>
      </c>
      <c r="D67" s="306"/>
      <c r="E67" s="285"/>
    </row>
    <row r="68" spans="1:6">
      <c r="A68" s="307" t="s">
        <v>811</v>
      </c>
      <c r="B68" s="295" t="s">
        <v>20</v>
      </c>
      <c r="C68" s="300"/>
      <c r="D68" s="306"/>
      <c r="E68" s="285"/>
    </row>
    <row r="69" spans="1:6">
      <c r="A69" s="307" t="s">
        <v>812</v>
      </c>
      <c r="B69" s="295" t="s">
        <v>20</v>
      </c>
      <c r="C69" s="300"/>
      <c r="D69" s="306"/>
      <c r="E69" s="285"/>
    </row>
    <row r="70" spans="1:6">
      <c r="A70" s="307"/>
      <c r="B70" s="295"/>
      <c r="C70" s="300"/>
      <c r="D70" s="306"/>
      <c r="E70" s="285"/>
    </row>
    <row r="71" spans="1:6" ht="14.45">
      <c r="A71" s="317" t="s">
        <v>813</v>
      </c>
      <c r="B71" s="318"/>
      <c r="C71" s="319"/>
      <c r="D71" s="306"/>
      <c r="E71" s="285"/>
    </row>
    <row r="72" spans="1:6" ht="14.45">
      <c r="A72" s="293" t="s">
        <v>828</v>
      </c>
      <c r="B72" s="291" t="s">
        <v>20</v>
      </c>
      <c r="C72" s="302"/>
      <c r="D72" s="306"/>
      <c r="E72" s="285"/>
      <c r="F72" s="341"/>
    </row>
    <row r="73" spans="1:6" ht="14.45">
      <c r="A73" s="293" t="s">
        <v>815</v>
      </c>
      <c r="B73" s="291" t="s">
        <v>20</v>
      </c>
      <c r="C73" s="302"/>
      <c r="D73" s="306"/>
      <c r="E73" s="285"/>
      <c r="F73" s="341"/>
    </row>
    <row r="74" spans="1:6" ht="14.45">
      <c r="A74" s="293" t="s">
        <v>816</v>
      </c>
      <c r="B74" s="291" t="s">
        <v>20</v>
      </c>
      <c r="C74" s="302"/>
      <c r="D74" s="306"/>
      <c r="E74" s="285"/>
      <c r="F74" s="341"/>
    </row>
    <row r="75" spans="1:6" ht="14.45">
      <c r="A75" s="294" t="s">
        <v>817</v>
      </c>
      <c r="B75" s="288" t="str">
        <f>IF(AND(B72="In conformity",B73="In conformity",B74="In conformity"),"Pass",IF(AND(B72="-",B73="-",B74="-"),"-","Fail"))</f>
        <v>-</v>
      </c>
      <c r="C75" s="303"/>
      <c r="D75" s="306"/>
      <c r="E75" s="285"/>
      <c r="F75" s="341"/>
    </row>
    <row r="76" spans="1:6" ht="14.45">
      <c r="A76" s="317" t="s">
        <v>818</v>
      </c>
      <c r="B76" s="318"/>
      <c r="C76" s="319"/>
      <c r="D76" s="306"/>
      <c r="E76" s="285"/>
    </row>
    <row r="77" spans="1:6" ht="14.45">
      <c r="A77" s="293" t="s">
        <v>831</v>
      </c>
      <c r="B77" s="291" t="s">
        <v>20</v>
      </c>
      <c r="C77" s="302"/>
      <c r="D77" s="306"/>
      <c r="E77" s="285"/>
    </row>
    <row r="78" spans="1:6" ht="14.45">
      <c r="A78" s="293" t="s">
        <v>832</v>
      </c>
      <c r="B78" s="291" t="s">
        <v>20</v>
      </c>
      <c r="C78" s="302"/>
      <c r="D78" s="306"/>
      <c r="E78" s="285"/>
    </row>
    <row r="79" spans="1:6" ht="15" thickBot="1">
      <c r="A79" s="297" t="s">
        <v>817</v>
      </c>
      <c r="B79" s="298" t="str">
        <f>IF(AND(B77="In conformity",B78="In conformity"),"Pass",IF(AND(B77="-",B78="-"),"-","Fail"))</f>
        <v>-</v>
      </c>
      <c r="C79" s="304"/>
      <c r="D79" s="306"/>
      <c r="E79" s="285"/>
    </row>
    <row r="80" spans="1:6" ht="13.9" thickBot="1">
      <c r="A80" s="310"/>
      <c r="B80" s="311"/>
      <c r="C80" s="311"/>
      <c r="D80" s="299"/>
      <c r="E80" s="285"/>
    </row>
    <row r="81" spans="1:15" ht="13.9" thickBot="1"/>
    <row r="82" spans="1:15" ht="33" customHeight="1" thickBot="1">
      <c r="A82" s="595" t="s">
        <v>834</v>
      </c>
      <c r="B82" s="596"/>
      <c r="C82" s="597"/>
      <c r="D82" s="305"/>
      <c r="E82" s="285"/>
    </row>
    <row r="83" spans="1:15" ht="13.9" thickBot="1">
      <c r="A83" s="119" t="s">
        <v>835</v>
      </c>
      <c r="B83" s="119" t="s">
        <v>810</v>
      </c>
      <c r="C83" s="119" t="s">
        <v>31</v>
      </c>
      <c r="D83" s="306"/>
      <c r="E83" s="285"/>
    </row>
    <row r="84" spans="1:15">
      <c r="A84" s="307" t="s">
        <v>811</v>
      </c>
      <c r="B84" s="295" t="s">
        <v>20</v>
      </c>
      <c r="C84" s="300"/>
      <c r="D84" s="306"/>
      <c r="E84" s="285"/>
    </row>
    <row r="85" spans="1:15">
      <c r="A85" s="307" t="s">
        <v>812</v>
      </c>
      <c r="B85" s="295" t="s">
        <v>20</v>
      </c>
      <c r="C85" s="300"/>
      <c r="D85" s="306"/>
      <c r="E85" s="285"/>
    </row>
    <row r="86" spans="1:15">
      <c r="A86" s="308"/>
      <c r="B86" s="296"/>
      <c r="C86" s="300"/>
      <c r="D86" s="306"/>
      <c r="E86" s="285"/>
    </row>
    <row r="87" spans="1:15" ht="14.45">
      <c r="A87" s="292" t="s">
        <v>813</v>
      </c>
      <c r="B87" s="287"/>
      <c r="C87" s="301"/>
      <c r="D87" s="306"/>
      <c r="E87" s="285"/>
    </row>
    <row r="88" spans="1:15" ht="14.45">
      <c r="A88" s="293" t="s">
        <v>836</v>
      </c>
      <c r="B88" s="291" t="s">
        <v>20</v>
      </c>
      <c r="C88" s="302"/>
      <c r="D88" s="306"/>
      <c r="E88" s="285"/>
    </row>
    <row r="89" spans="1:15" ht="14.45">
      <c r="A89" s="293" t="s">
        <v>815</v>
      </c>
      <c r="B89" s="291" t="s">
        <v>20</v>
      </c>
      <c r="C89" s="302"/>
      <c r="D89" s="306"/>
      <c r="E89" s="285"/>
    </row>
    <row r="90" spans="1:15" ht="14.45">
      <c r="A90" s="293" t="s">
        <v>816</v>
      </c>
      <c r="B90" s="291" t="s">
        <v>20</v>
      </c>
      <c r="C90" s="302"/>
      <c r="D90" s="306"/>
      <c r="E90" s="285"/>
    </row>
    <row r="91" spans="1:15" ht="14.45">
      <c r="A91" s="294" t="s">
        <v>817</v>
      </c>
      <c r="B91" s="288" t="str">
        <f>IF(AND(B88="In conformity",B89="In conformity",B90="In conformity"),"Pass",IF(AND(B88="-",B89="-",B90="-"),"-","Fail"))</f>
        <v>-</v>
      </c>
      <c r="C91" s="303"/>
      <c r="D91" s="306"/>
      <c r="E91" s="285"/>
    </row>
    <row r="92" spans="1:15" ht="14.45">
      <c r="A92" s="292" t="s">
        <v>818</v>
      </c>
      <c r="B92" s="287"/>
      <c r="C92" s="301"/>
      <c r="D92" s="306"/>
      <c r="E92" s="285"/>
    </row>
    <row r="93" spans="1:15" ht="14.45">
      <c r="A93" s="293" t="s">
        <v>837</v>
      </c>
      <c r="B93" s="291" t="s">
        <v>20</v>
      </c>
      <c r="C93" s="302"/>
      <c r="D93" s="306"/>
      <c r="E93" s="285"/>
    </row>
    <row r="94" spans="1:15" ht="14.45">
      <c r="A94" s="293" t="s">
        <v>820</v>
      </c>
      <c r="B94" s="291" t="s">
        <v>20</v>
      </c>
      <c r="C94" s="302"/>
      <c r="D94" s="306"/>
      <c r="E94" s="285"/>
    </row>
    <row r="95" spans="1:15" ht="14.45">
      <c r="A95" s="293" t="s">
        <v>821</v>
      </c>
      <c r="B95" s="291" t="s">
        <v>20</v>
      </c>
      <c r="C95" s="302"/>
      <c r="D95" s="306"/>
      <c r="E95" s="285"/>
      <c r="F95" s="286"/>
      <c r="G95" s="286"/>
      <c r="H95" s="286"/>
      <c r="I95" s="286"/>
      <c r="J95" s="286"/>
      <c r="K95" s="286"/>
      <c r="L95" s="286"/>
      <c r="M95" s="286"/>
      <c r="N95" s="286"/>
      <c r="O95" s="286"/>
    </row>
    <row r="96" spans="1:15" ht="14.45">
      <c r="A96" s="293" t="s">
        <v>822</v>
      </c>
      <c r="B96" s="291" t="s">
        <v>20</v>
      </c>
      <c r="C96" s="302"/>
      <c r="D96" s="306"/>
      <c r="E96" s="285"/>
    </row>
    <row r="97" spans="1:15" ht="15" thickBot="1">
      <c r="A97" s="297" t="s">
        <v>817</v>
      </c>
      <c r="B97" s="298" t="str">
        <f>IF(AND(B94="In conformity",B95="In conformity",B96="In conformity"),"Pass",IF(AND(B94="-",B95="-",B96="-"),"-","Fail"))</f>
        <v>-</v>
      </c>
      <c r="C97" s="304"/>
      <c r="D97" s="306"/>
      <c r="E97" s="285"/>
    </row>
    <row r="98" spans="1:15" ht="14.25" customHeight="1" thickBot="1">
      <c r="A98" s="309"/>
      <c r="B98" s="285"/>
      <c r="C98" s="285"/>
      <c r="D98" s="306"/>
      <c r="E98" s="285"/>
    </row>
    <row r="99" spans="1:15" ht="13.9" thickBot="1">
      <c r="A99" s="119" t="s">
        <v>838</v>
      </c>
      <c r="B99" s="119" t="s">
        <v>810</v>
      </c>
      <c r="C99" s="119" t="s">
        <v>31</v>
      </c>
      <c r="D99" s="306"/>
      <c r="E99" s="285"/>
    </row>
    <row r="100" spans="1:15">
      <c r="A100" s="307" t="s">
        <v>811</v>
      </c>
      <c r="B100" s="295" t="s">
        <v>20</v>
      </c>
      <c r="C100" s="300"/>
      <c r="D100" s="306"/>
      <c r="E100" s="285"/>
    </row>
    <row r="101" spans="1:15">
      <c r="A101" s="307" t="s">
        <v>812</v>
      </c>
      <c r="B101" s="295" t="s">
        <v>20</v>
      </c>
      <c r="C101" s="300"/>
      <c r="D101" s="306"/>
      <c r="E101" s="285"/>
    </row>
    <row r="102" spans="1:15">
      <c r="A102" s="308"/>
      <c r="B102" s="296"/>
      <c r="C102" s="300"/>
      <c r="D102" s="306"/>
      <c r="E102" s="285"/>
    </row>
    <row r="103" spans="1:15" ht="14.45">
      <c r="A103" s="292" t="s">
        <v>813</v>
      </c>
      <c r="B103" s="287"/>
      <c r="C103" s="301"/>
      <c r="D103" s="306"/>
      <c r="E103" s="285"/>
    </row>
    <row r="104" spans="1:15" ht="14.45">
      <c r="A104" s="293" t="s">
        <v>836</v>
      </c>
      <c r="B104" s="291" t="s">
        <v>20</v>
      </c>
      <c r="C104" s="302"/>
      <c r="D104" s="306"/>
      <c r="E104" s="285"/>
    </row>
    <row r="105" spans="1:15" ht="14.45">
      <c r="A105" s="293" t="s">
        <v>815</v>
      </c>
      <c r="B105" s="291" t="s">
        <v>20</v>
      </c>
      <c r="C105" s="302"/>
      <c r="D105" s="306"/>
      <c r="E105" s="285"/>
    </row>
    <row r="106" spans="1:15" ht="14.45">
      <c r="A106" s="293" t="s">
        <v>825</v>
      </c>
      <c r="B106" s="291" t="s">
        <v>20</v>
      </c>
      <c r="C106" s="302"/>
      <c r="D106" s="306"/>
      <c r="E106" s="285"/>
    </row>
    <row r="107" spans="1:15" ht="14.45">
      <c r="A107" s="294" t="s">
        <v>817</v>
      </c>
      <c r="B107" s="288" t="str">
        <f>IF(AND(B104="In conformity",B105="In conformity",B106="In conformity"),"Pass",IF(AND(B104="-",B105="-",B106="-"),"-","Fail"))</f>
        <v>-</v>
      </c>
      <c r="C107" s="303"/>
      <c r="D107" s="306"/>
      <c r="E107" s="285"/>
    </row>
    <row r="108" spans="1:15" ht="14.45">
      <c r="A108" s="292" t="s">
        <v>818</v>
      </c>
      <c r="B108" s="287"/>
      <c r="C108" s="301"/>
      <c r="D108" s="306"/>
      <c r="E108" s="285"/>
    </row>
    <row r="109" spans="1:15" ht="14.45">
      <c r="A109" s="293" t="s">
        <v>839</v>
      </c>
      <c r="B109" s="291" t="s">
        <v>20</v>
      </c>
      <c r="C109" s="302"/>
      <c r="D109" s="306"/>
      <c r="E109" s="285"/>
    </row>
    <row r="110" spans="1:15" ht="14.45">
      <c r="A110" s="293" t="s">
        <v>820</v>
      </c>
      <c r="B110" s="291" t="s">
        <v>20</v>
      </c>
      <c r="C110" s="302"/>
      <c r="D110" s="306"/>
      <c r="E110" s="285"/>
    </row>
    <row r="111" spans="1:15" ht="14.45">
      <c r="A111" s="293" t="s">
        <v>821</v>
      </c>
      <c r="B111" s="291" t="s">
        <v>20</v>
      </c>
      <c r="C111" s="302"/>
      <c r="D111" s="306"/>
      <c r="E111" s="285"/>
      <c r="F111" s="286"/>
      <c r="G111" s="286"/>
      <c r="H111" s="286"/>
      <c r="I111" s="286"/>
      <c r="J111" s="286"/>
      <c r="K111" s="286"/>
      <c r="L111" s="286"/>
      <c r="M111" s="286"/>
      <c r="N111" s="286"/>
      <c r="O111" s="286"/>
    </row>
    <row r="112" spans="1:15" ht="14.45">
      <c r="A112" s="293" t="s">
        <v>822</v>
      </c>
      <c r="B112" s="291" t="s">
        <v>20</v>
      </c>
      <c r="C112" s="302"/>
      <c r="D112" s="306"/>
      <c r="E112" s="285"/>
    </row>
    <row r="113" spans="1:15" ht="15" thickBot="1">
      <c r="A113" s="297" t="s">
        <v>817</v>
      </c>
      <c r="B113" s="298" t="str">
        <f>IF(AND(B109="In conformity",B110="In conformity",B111="In conformity"),"Pass",IF(AND(B109="-",B110="-",B111="-"),"-","Fail"))</f>
        <v>-</v>
      </c>
      <c r="C113" s="304"/>
      <c r="D113" s="306"/>
      <c r="E113" s="285"/>
    </row>
    <row r="114" spans="1:15" ht="13.9" thickBot="1">
      <c r="A114" s="309"/>
      <c r="B114" s="285"/>
      <c r="C114" s="285"/>
      <c r="D114" s="306"/>
      <c r="E114" s="285"/>
    </row>
    <row r="115" spans="1:15" ht="13.9" thickBot="1">
      <c r="A115" s="119" t="s">
        <v>840</v>
      </c>
      <c r="B115" s="119" t="s">
        <v>810</v>
      </c>
      <c r="C115" s="119" t="s">
        <v>31</v>
      </c>
      <c r="D115" s="306"/>
      <c r="E115" s="285"/>
    </row>
    <row r="116" spans="1:15">
      <c r="A116" s="307" t="s">
        <v>811</v>
      </c>
      <c r="B116" s="295" t="s">
        <v>20</v>
      </c>
      <c r="C116" s="300"/>
      <c r="D116" s="306"/>
      <c r="E116" s="285"/>
    </row>
    <row r="117" spans="1:15">
      <c r="A117" s="307" t="s">
        <v>812</v>
      </c>
      <c r="B117" s="295" t="s">
        <v>20</v>
      </c>
      <c r="C117" s="300"/>
      <c r="D117" s="306"/>
      <c r="E117" s="285"/>
    </row>
    <row r="118" spans="1:15">
      <c r="A118" s="308"/>
      <c r="B118" s="296"/>
      <c r="C118" s="300"/>
      <c r="D118" s="306"/>
      <c r="E118" s="285"/>
    </row>
    <row r="119" spans="1:15" ht="14.45">
      <c r="A119" s="292" t="s">
        <v>813</v>
      </c>
      <c r="B119" s="287"/>
      <c r="C119" s="301"/>
      <c r="D119" s="306"/>
      <c r="E119" s="285"/>
    </row>
    <row r="120" spans="1:15" ht="14.45">
      <c r="A120" s="293" t="s">
        <v>836</v>
      </c>
      <c r="B120" s="291" t="s">
        <v>20</v>
      </c>
      <c r="C120" s="302"/>
      <c r="D120" s="306"/>
      <c r="E120" s="285"/>
    </row>
    <row r="121" spans="1:15" ht="14.45">
      <c r="A121" s="293" t="s">
        <v>815</v>
      </c>
      <c r="B121" s="291" t="s">
        <v>20</v>
      </c>
      <c r="C121" s="302"/>
      <c r="D121" s="306"/>
      <c r="E121" s="285"/>
    </row>
    <row r="122" spans="1:15" ht="14.45">
      <c r="A122" s="293" t="s">
        <v>825</v>
      </c>
      <c r="B122" s="291" t="s">
        <v>20</v>
      </c>
      <c r="C122" s="302"/>
      <c r="D122" s="306"/>
      <c r="E122" s="285"/>
    </row>
    <row r="123" spans="1:15" ht="14.45">
      <c r="A123" s="294" t="s">
        <v>817</v>
      </c>
      <c r="B123" s="288" t="str">
        <f>IF(AND(B120="In conformity",B121="In conformity",B122="In conformity"),"Pass",IF(AND(B120="-",B121="-",B122="-"),"-","Fail"))</f>
        <v>-</v>
      </c>
      <c r="C123" s="303"/>
      <c r="D123" s="306"/>
      <c r="E123" s="285"/>
    </row>
    <row r="124" spans="1:15" ht="14.45">
      <c r="A124" s="292" t="s">
        <v>818</v>
      </c>
      <c r="B124" s="287"/>
      <c r="C124" s="301"/>
      <c r="D124" s="306"/>
      <c r="E124" s="285"/>
    </row>
    <row r="125" spans="1:15" ht="14.45">
      <c r="A125" s="293" t="s">
        <v>841</v>
      </c>
      <c r="B125" s="291" t="s">
        <v>20</v>
      </c>
      <c r="C125" s="302"/>
      <c r="D125" s="306"/>
      <c r="E125" s="285"/>
    </row>
    <row r="126" spans="1:15" ht="14.45">
      <c r="A126" s="293" t="s">
        <v>820</v>
      </c>
      <c r="B126" s="291" t="s">
        <v>20</v>
      </c>
      <c r="C126" s="302"/>
      <c r="D126" s="306"/>
      <c r="E126" s="285"/>
    </row>
    <row r="127" spans="1:15" ht="14.45">
      <c r="A127" s="293" t="s">
        <v>821</v>
      </c>
      <c r="B127" s="291" t="s">
        <v>20</v>
      </c>
      <c r="C127" s="302"/>
      <c r="D127" s="306"/>
      <c r="E127" s="285"/>
      <c r="F127" s="286"/>
      <c r="G127" s="286"/>
      <c r="H127" s="286"/>
      <c r="I127" s="286"/>
      <c r="J127" s="286"/>
      <c r="K127" s="286"/>
      <c r="L127" s="286"/>
      <c r="M127" s="286"/>
      <c r="N127" s="286"/>
      <c r="O127" s="286"/>
    </row>
    <row r="128" spans="1:15" ht="14.45">
      <c r="A128" s="293"/>
      <c r="B128" s="291"/>
      <c r="C128" s="302"/>
      <c r="D128" s="306"/>
      <c r="E128" s="285"/>
    </row>
    <row r="129" spans="1:5" ht="15" thickBot="1">
      <c r="A129" s="297" t="s">
        <v>817</v>
      </c>
      <c r="B129" s="298" t="str">
        <f>IF(AND(B125="In conformity",B126="In conformity",B127="In conformity"),"Pass",IF(AND(B125="-",B126="-",B127="-"),"-","Fail"))</f>
        <v>-</v>
      </c>
      <c r="C129" s="304"/>
      <c r="D129" s="306"/>
      <c r="E129" s="285"/>
    </row>
    <row r="130" spans="1:5" ht="13.9" thickBot="1">
      <c r="A130" s="309"/>
      <c r="B130" s="285"/>
      <c r="C130" s="285"/>
      <c r="D130" s="306"/>
      <c r="E130" s="285"/>
    </row>
    <row r="131" spans="1:5" ht="13.9" thickBot="1">
      <c r="A131" s="119" t="s">
        <v>842</v>
      </c>
      <c r="B131" s="119" t="s">
        <v>810</v>
      </c>
      <c r="C131" s="119" t="s">
        <v>31</v>
      </c>
      <c r="D131" s="306"/>
      <c r="E131" s="285"/>
    </row>
    <row r="132" spans="1:5">
      <c r="A132" s="307" t="s">
        <v>811</v>
      </c>
      <c r="B132" s="295" t="s">
        <v>20</v>
      </c>
      <c r="C132" s="300"/>
      <c r="D132" s="306"/>
      <c r="E132" s="285"/>
    </row>
    <row r="133" spans="1:5">
      <c r="A133" s="307" t="s">
        <v>812</v>
      </c>
      <c r="B133" s="295" t="s">
        <v>20</v>
      </c>
      <c r="C133" s="300"/>
      <c r="D133" s="306"/>
      <c r="E133" s="285"/>
    </row>
    <row r="134" spans="1:5">
      <c r="A134" s="307"/>
      <c r="B134" s="295"/>
      <c r="C134" s="300"/>
      <c r="D134" s="306"/>
      <c r="E134" s="285"/>
    </row>
    <row r="135" spans="1:5" ht="14.45">
      <c r="A135" s="292" t="s">
        <v>813</v>
      </c>
      <c r="B135" s="287"/>
      <c r="C135" s="301"/>
      <c r="D135" s="306"/>
      <c r="E135" s="285"/>
    </row>
    <row r="136" spans="1:5" ht="14.45">
      <c r="A136" s="293" t="s">
        <v>843</v>
      </c>
      <c r="B136" s="291" t="s">
        <v>20</v>
      </c>
      <c r="C136" s="302"/>
      <c r="D136" s="306"/>
      <c r="E136" s="285"/>
    </row>
    <row r="137" spans="1:5" ht="14.45">
      <c r="A137" s="293" t="s">
        <v>815</v>
      </c>
      <c r="B137" s="291" t="s">
        <v>20</v>
      </c>
      <c r="C137" s="302"/>
      <c r="D137" s="306"/>
      <c r="E137" s="285"/>
    </row>
    <row r="138" spans="1:5" ht="14.45">
      <c r="A138" s="293" t="s">
        <v>816</v>
      </c>
      <c r="B138" s="291" t="s">
        <v>20</v>
      </c>
      <c r="C138" s="302"/>
      <c r="D138" s="306"/>
      <c r="E138" s="285"/>
    </row>
    <row r="139" spans="1:5" ht="14.45">
      <c r="A139" s="294" t="s">
        <v>817</v>
      </c>
      <c r="B139" s="288" t="str">
        <f>IF(AND(B136="In conformity",B137="In conformity",B138="In conformity"),"Pass",IF(AND(B136="-",B137="-",B138="-"),"-","Fail"))</f>
        <v>-</v>
      </c>
      <c r="C139" s="303"/>
      <c r="D139" s="306"/>
      <c r="E139" s="285"/>
    </row>
    <row r="140" spans="1:5" ht="14.45">
      <c r="A140" s="292" t="s">
        <v>818</v>
      </c>
      <c r="B140" s="287"/>
      <c r="C140" s="301"/>
      <c r="D140" s="306"/>
      <c r="E140" s="285"/>
    </row>
    <row r="141" spans="1:5" ht="14.45">
      <c r="A141" s="293" t="s">
        <v>831</v>
      </c>
      <c r="B141" s="291" t="s">
        <v>20</v>
      </c>
      <c r="C141" s="302"/>
      <c r="D141" s="306"/>
      <c r="E141" s="285"/>
    </row>
    <row r="142" spans="1:5" ht="14.45">
      <c r="A142" s="293" t="s">
        <v>832</v>
      </c>
      <c r="B142" s="291" t="s">
        <v>20</v>
      </c>
      <c r="C142" s="302"/>
      <c r="D142" s="306"/>
      <c r="E142" s="285"/>
    </row>
    <row r="143" spans="1:5" ht="15" thickBot="1">
      <c r="A143" s="297" t="s">
        <v>817</v>
      </c>
      <c r="B143" s="298" t="str">
        <f>IF(AND(B141="In conformity",B142="In conformity"),"Pass",IF(AND(B141="-",B142="-"),"-","Fail"))</f>
        <v>-</v>
      </c>
      <c r="C143" s="304"/>
      <c r="D143" s="306"/>
      <c r="E143" s="285"/>
    </row>
    <row r="144" spans="1:5">
      <c r="A144" s="309"/>
      <c r="B144" s="285"/>
      <c r="C144" s="285"/>
      <c r="D144" s="306"/>
      <c r="E144" s="285"/>
    </row>
    <row r="145" spans="1:5" ht="13.9" thickBot="1">
      <c r="A145" s="309"/>
      <c r="B145" s="285"/>
      <c r="C145" s="285"/>
      <c r="D145" s="306"/>
      <c r="E145" s="285"/>
    </row>
    <row r="146" spans="1:5" ht="13.9" thickBot="1">
      <c r="A146" s="119" t="s">
        <v>844</v>
      </c>
      <c r="B146" s="119" t="s">
        <v>810</v>
      </c>
      <c r="C146" s="119" t="s">
        <v>31</v>
      </c>
      <c r="D146" s="306"/>
      <c r="E146" s="285"/>
    </row>
    <row r="147" spans="1:5">
      <c r="A147" s="307" t="s">
        <v>811</v>
      </c>
      <c r="B147" s="295" t="s">
        <v>20</v>
      </c>
      <c r="C147" s="300"/>
      <c r="D147" s="306"/>
      <c r="E147" s="285"/>
    </row>
    <row r="148" spans="1:5">
      <c r="A148" s="307" t="s">
        <v>812</v>
      </c>
      <c r="B148" s="295" t="s">
        <v>20</v>
      </c>
      <c r="C148" s="300"/>
      <c r="D148" s="306"/>
      <c r="E148" s="285"/>
    </row>
    <row r="149" spans="1:5">
      <c r="A149" s="307"/>
      <c r="B149" s="295"/>
      <c r="C149" s="300"/>
      <c r="D149" s="306"/>
      <c r="E149" s="285"/>
    </row>
    <row r="150" spans="1:5" ht="14.45">
      <c r="A150" s="292" t="s">
        <v>813</v>
      </c>
      <c r="B150" s="287"/>
      <c r="C150" s="301"/>
      <c r="D150" s="306"/>
      <c r="E150" s="285"/>
    </row>
    <row r="151" spans="1:5" ht="14.45">
      <c r="A151" s="293" t="s">
        <v>845</v>
      </c>
      <c r="B151" s="291" t="s">
        <v>20</v>
      </c>
      <c r="C151" s="302"/>
      <c r="D151" s="306"/>
      <c r="E151" s="285"/>
    </row>
    <row r="152" spans="1:5" ht="14.45">
      <c r="A152" s="293" t="s">
        <v>815</v>
      </c>
      <c r="B152" s="291" t="s">
        <v>20</v>
      </c>
      <c r="C152" s="302"/>
      <c r="D152" s="306"/>
      <c r="E152" s="285"/>
    </row>
    <row r="153" spans="1:5" ht="14.45">
      <c r="A153" s="293" t="s">
        <v>816</v>
      </c>
      <c r="B153" s="291" t="s">
        <v>20</v>
      </c>
      <c r="C153" s="302"/>
      <c r="D153" s="306"/>
      <c r="E153" s="285"/>
    </row>
    <row r="154" spans="1:5" ht="14.45">
      <c r="A154" s="294" t="s">
        <v>817</v>
      </c>
      <c r="B154" s="288" t="str">
        <f>IF(AND(B151="In conformity",B152="In conformity",B153="In conformity"),"Pass",IF(AND(B151="-",B152="-",B153="-"),"-","Fail"))</f>
        <v>-</v>
      </c>
      <c r="C154" s="303"/>
      <c r="D154" s="306"/>
      <c r="E154" s="285"/>
    </row>
    <row r="155" spans="1:5" ht="14.45">
      <c r="A155" s="292" t="s">
        <v>818</v>
      </c>
      <c r="B155" s="287"/>
      <c r="C155" s="301"/>
      <c r="D155" s="306"/>
      <c r="E155" s="285"/>
    </row>
    <row r="156" spans="1:5" ht="14.45">
      <c r="A156" s="293" t="s">
        <v>831</v>
      </c>
      <c r="B156" s="291" t="s">
        <v>20</v>
      </c>
      <c r="C156" s="302"/>
      <c r="D156" s="306"/>
      <c r="E156" s="285"/>
    </row>
    <row r="157" spans="1:5" ht="14.45">
      <c r="A157" s="293" t="s">
        <v>832</v>
      </c>
      <c r="B157" s="291" t="s">
        <v>20</v>
      </c>
      <c r="C157" s="302"/>
      <c r="D157" s="306"/>
      <c r="E157" s="285"/>
    </row>
    <row r="158" spans="1:5" ht="15" thickBot="1">
      <c r="A158" s="297" t="s">
        <v>817</v>
      </c>
      <c r="B158" s="298" t="str">
        <f>IF(AND(B156="In conformity",B157="In conformity"),"Pass",IF(AND(B156="-",B157="-"),"-","Fail"))</f>
        <v>-</v>
      </c>
      <c r="C158" s="304"/>
      <c r="D158" s="306"/>
      <c r="E158" s="285"/>
    </row>
    <row r="159" spans="1:5" ht="13.9" thickBot="1">
      <c r="A159" s="310"/>
      <c r="B159" s="311"/>
      <c r="C159" s="311"/>
      <c r="D159" s="299"/>
      <c r="E159" s="285"/>
    </row>
    <row r="160" spans="1:5" ht="13.9" thickBot="1"/>
    <row r="161" spans="1:4" ht="38.25" customHeight="1">
      <c r="A161" s="598" t="s">
        <v>846</v>
      </c>
      <c r="B161" s="599"/>
      <c r="C161" s="600"/>
      <c r="D161" s="305"/>
    </row>
    <row r="162" spans="1:4" ht="13.9" thickBot="1">
      <c r="A162" s="328"/>
      <c r="B162" s="329"/>
      <c r="C162" s="330"/>
      <c r="D162" s="306"/>
    </row>
    <row r="163" spans="1:4" ht="13.9" thickBot="1">
      <c r="A163" s="323" t="s">
        <v>847</v>
      </c>
      <c r="B163" s="323" t="s">
        <v>810</v>
      </c>
      <c r="C163" s="323" t="s">
        <v>31</v>
      </c>
      <c r="D163" s="306"/>
    </row>
    <row r="164" spans="1:4" ht="44.25" customHeight="1">
      <c r="A164" s="320" t="s">
        <v>848</v>
      </c>
      <c r="B164" s="321" t="s">
        <v>20</v>
      </c>
      <c r="C164" s="322"/>
      <c r="D164" s="306"/>
    </row>
    <row r="165" spans="1:4" ht="15.75" hidden="1" customHeight="1">
      <c r="A165" s="313"/>
      <c r="B165" s="321"/>
      <c r="C165" s="322"/>
      <c r="D165" s="306"/>
    </row>
    <row r="166" spans="1:4" ht="36" customHeight="1">
      <c r="A166" s="320" t="s">
        <v>849</v>
      </c>
      <c r="B166" s="321" t="s">
        <v>20</v>
      </c>
      <c r="C166" s="322"/>
      <c r="D166" s="306"/>
    </row>
    <row r="167" spans="1:4" ht="27">
      <c r="A167" s="313" t="s">
        <v>850</v>
      </c>
      <c r="B167" s="321" t="s">
        <v>20</v>
      </c>
      <c r="C167" s="322"/>
      <c r="D167" s="306"/>
    </row>
    <row r="168" spans="1:4" ht="14.45">
      <c r="A168" s="327"/>
      <c r="B168" s="321"/>
      <c r="C168" s="322"/>
      <c r="D168" s="306"/>
    </row>
    <row r="169" spans="1:4" ht="14.45">
      <c r="A169" s="324" t="s">
        <v>851</v>
      </c>
      <c r="B169" s="325"/>
      <c r="C169" s="326"/>
      <c r="D169" s="306"/>
    </row>
    <row r="170" spans="1:4" ht="14.45">
      <c r="A170" s="313" t="s">
        <v>852</v>
      </c>
      <c r="B170" s="321" t="s">
        <v>20</v>
      </c>
      <c r="C170" s="322"/>
      <c r="D170" s="306"/>
    </row>
    <row r="171" spans="1:4" ht="27">
      <c r="A171" s="313" t="s">
        <v>853</v>
      </c>
      <c r="B171" s="321" t="s">
        <v>20</v>
      </c>
      <c r="C171" s="322"/>
      <c r="D171" s="306"/>
    </row>
    <row r="172" spans="1:4" ht="14.45">
      <c r="A172" s="313" t="s">
        <v>854</v>
      </c>
      <c r="B172" s="321" t="s">
        <v>20</v>
      </c>
      <c r="C172" s="322"/>
      <c r="D172" s="306"/>
    </row>
    <row r="173" spans="1:4" ht="14.45">
      <c r="A173" s="312"/>
      <c r="B173" s="321" t="s">
        <v>20</v>
      </c>
      <c r="C173" s="322"/>
      <c r="D173" s="306"/>
    </row>
    <row r="174" spans="1:4" ht="14.45">
      <c r="A174" s="324" t="s">
        <v>855</v>
      </c>
      <c r="B174" s="325"/>
      <c r="C174" s="326"/>
      <c r="D174" s="306"/>
    </row>
    <row r="175" spans="1:4" ht="14.45">
      <c r="A175" s="313" t="s">
        <v>856</v>
      </c>
      <c r="B175" s="321" t="s">
        <v>20</v>
      </c>
      <c r="C175" s="322"/>
      <c r="D175" s="306"/>
    </row>
    <row r="176" spans="1:4" ht="14.45">
      <c r="A176" s="313"/>
      <c r="B176" s="321" t="s">
        <v>20</v>
      </c>
      <c r="C176" s="322"/>
      <c r="D176" s="306"/>
    </row>
    <row r="177" spans="1:15" ht="16.5" customHeight="1" thickBot="1">
      <c r="A177" s="324" t="s">
        <v>857</v>
      </c>
      <c r="B177" s="325"/>
      <c r="C177" s="326"/>
      <c r="D177" s="306"/>
    </row>
    <row r="178" spans="1:15" ht="14.45">
      <c r="A178" s="313" t="s">
        <v>858</v>
      </c>
      <c r="B178" s="321" t="s">
        <v>20</v>
      </c>
      <c r="C178" s="322"/>
      <c r="D178" s="306"/>
      <c r="F178" s="120"/>
      <c r="G178" s="121"/>
      <c r="H178" s="121"/>
      <c r="I178" s="121"/>
      <c r="J178" s="121"/>
      <c r="K178" s="121"/>
      <c r="L178" s="121"/>
      <c r="M178" s="121"/>
      <c r="N178" s="121"/>
      <c r="O178" s="122"/>
    </row>
    <row r="179" spans="1:15" ht="16.5" customHeight="1">
      <c r="A179" s="313" t="s">
        <v>859</v>
      </c>
      <c r="B179" s="321" t="s">
        <v>20</v>
      </c>
      <c r="C179" s="322"/>
      <c r="D179" s="306"/>
      <c r="F179" s="336" t="s">
        <v>860</v>
      </c>
      <c r="G179" s="123" t="s">
        <v>861</v>
      </c>
      <c r="H179" s="123" t="s">
        <v>862</v>
      </c>
      <c r="I179" s="123" t="s">
        <v>863</v>
      </c>
      <c r="J179" s="123" t="s">
        <v>864</v>
      </c>
      <c r="K179" s="123" t="s">
        <v>865</v>
      </c>
      <c r="L179" s="123" t="s">
        <v>866</v>
      </c>
      <c r="M179" s="123" t="s">
        <v>867</v>
      </c>
      <c r="N179" s="123" t="s">
        <v>868</v>
      </c>
      <c r="O179" s="124" t="s">
        <v>869</v>
      </c>
    </row>
    <row r="180" spans="1:15" ht="16.5" customHeight="1" thickBot="1">
      <c r="A180" s="313" t="s">
        <v>637</v>
      </c>
      <c r="B180" s="321" t="s">
        <v>20</v>
      </c>
      <c r="C180" s="322"/>
      <c r="D180" s="306"/>
      <c r="F180" s="337">
        <v>0.14000000000000001</v>
      </c>
      <c r="G180" s="125">
        <v>0.2</v>
      </c>
      <c r="H180" s="125">
        <v>0.35</v>
      </c>
      <c r="I180" s="125">
        <v>0.5</v>
      </c>
      <c r="J180" s="125">
        <v>0.7</v>
      </c>
      <c r="K180" s="125">
        <v>1</v>
      </c>
      <c r="L180" s="125">
        <v>2</v>
      </c>
      <c r="M180" s="125">
        <v>5</v>
      </c>
      <c r="N180" s="125">
        <v>10</v>
      </c>
      <c r="O180" s="126">
        <v>20</v>
      </c>
    </row>
    <row r="181" spans="1:15" ht="14.45">
      <c r="A181" s="313" t="s">
        <v>638</v>
      </c>
      <c r="B181" s="321" t="s">
        <v>20</v>
      </c>
      <c r="C181" s="322"/>
      <c r="D181" s="306"/>
    </row>
    <row r="182" spans="1:15" ht="13.9" thickBot="1">
      <c r="A182" s="310"/>
      <c r="B182" s="311"/>
      <c r="C182" s="311"/>
      <c r="D182" s="299"/>
    </row>
  </sheetData>
  <sheetProtection algorithmName="SHA-512" hashValue="BLNpYLDFTNR8ZizDnzJp56aBw9kzHx1buvkQ+lqOTWf8dL3RcNeMJWlOHA8ttzgW2T3sII2ipwa3YM+7hfwYbA==" saltValue="b2tPAD1OI34FBPJBqpV5tA==" spinCount="100000" sheet="1" objects="1" scenarios="1"/>
  <mergeCells count="3">
    <mergeCell ref="A1:C1"/>
    <mergeCell ref="A82:C82"/>
    <mergeCell ref="A161:C161"/>
  </mergeCells>
  <conditionalFormatting sqref="B12:B13 B15:B17 B64 B175:B176 B170:B173 B6:B10">
    <cfRule type="cellIs" dxfId="350" priority="255" operator="equal">
      <formula>"Reports missing"</formula>
    </cfRule>
    <cfRule type="cellIs" dxfId="349" priority="256" operator="equal">
      <formula>"Documents missing"</formula>
    </cfRule>
    <cfRule type="cellIs" dxfId="348" priority="257" operator="equal">
      <formula>"Not in conformity"</formula>
    </cfRule>
    <cfRule type="cellIs" dxfId="347" priority="258" operator="equal">
      <formula>"In conformity"</formula>
    </cfRule>
  </conditionalFormatting>
  <conditionalFormatting sqref="B31">
    <cfRule type="cellIs" dxfId="346" priority="205" operator="equal">
      <formula>"Reports missing"</formula>
    </cfRule>
    <cfRule type="cellIs" dxfId="345" priority="206" operator="equal">
      <formula>"Documents missing"</formula>
    </cfRule>
    <cfRule type="cellIs" dxfId="344" priority="207" operator="equal">
      <formula>"Not in conformity"</formula>
    </cfRule>
    <cfRule type="cellIs" dxfId="343" priority="208" operator="equal">
      <formula>"In conformity"</formula>
    </cfRule>
  </conditionalFormatting>
  <conditionalFormatting sqref="B164:B168 B180:B181">
    <cfRule type="cellIs" dxfId="342" priority="247" operator="equal">
      <formula>"Reports missing"</formula>
    </cfRule>
    <cfRule type="cellIs" dxfId="341" priority="248" operator="equal">
      <formula>"Documents missing"</formula>
    </cfRule>
    <cfRule type="cellIs" dxfId="340" priority="249" operator="equal">
      <formula>"Not in conformity"</formula>
    </cfRule>
    <cfRule type="cellIs" dxfId="339" priority="250" operator="equal">
      <formula>"In conformity"</formula>
    </cfRule>
  </conditionalFormatting>
  <conditionalFormatting sqref="B177 B174 B169">
    <cfRule type="cellIs" dxfId="338" priority="239" operator="equal">
      <formula>"Reports missing"</formula>
    </cfRule>
    <cfRule type="cellIs" dxfId="337" priority="240" operator="equal">
      <formula>"Documents missing"</formula>
    </cfRule>
    <cfRule type="cellIs" dxfId="336" priority="241" operator="equal">
      <formula>"Not in conformity"</formula>
    </cfRule>
    <cfRule type="cellIs" dxfId="335" priority="242" operator="equal">
      <formula>"In conformity"</formula>
    </cfRule>
  </conditionalFormatting>
  <conditionalFormatting sqref="B14">
    <cfRule type="cellIs" dxfId="334" priority="235" operator="equal">
      <formula>"Reports missing"</formula>
    </cfRule>
    <cfRule type="cellIs" dxfId="333" priority="236" operator="equal">
      <formula>"Documents missing"</formula>
    </cfRule>
    <cfRule type="cellIs" dxfId="332" priority="237" operator="equal">
      <formula>"Not in conformity"</formula>
    </cfRule>
    <cfRule type="cellIs" dxfId="331" priority="238" operator="equal">
      <formula>"In conformity"</formula>
    </cfRule>
  </conditionalFormatting>
  <conditionalFormatting sqref="B11">
    <cfRule type="cellIs" dxfId="330" priority="231" operator="equal">
      <formula>"Reports missing"</formula>
    </cfRule>
    <cfRule type="cellIs" dxfId="329" priority="232" operator="equal">
      <formula>"Documents missing"</formula>
    </cfRule>
    <cfRule type="cellIs" dxfId="328" priority="233" operator="equal">
      <formula>"Not in conformity"</formula>
    </cfRule>
    <cfRule type="cellIs" dxfId="327" priority="234" operator="equal">
      <formula>"In conformity"</formula>
    </cfRule>
  </conditionalFormatting>
  <conditionalFormatting sqref="B3:B4">
    <cfRule type="cellIs" dxfId="326" priority="229" operator="equal">
      <formula>"No"</formula>
    </cfRule>
    <cfRule type="cellIs" dxfId="325" priority="230" operator="equal">
      <formula>"Yes"</formula>
    </cfRule>
  </conditionalFormatting>
  <conditionalFormatting sqref="B10">
    <cfRule type="cellIs" dxfId="324" priority="227" operator="equal">
      <formula>"Fail"</formula>
    </cfRule>
    <cfRule type="cellIs" dxfId="323" priority="228" operator="equal">
      <formula>"Pass"</formula>
    </cfRule>
  </conditionalFormatting>
  <conditionalFormatting sqref="B16">
    <cfRule type="cellIs" dxfId="322" priority="225" operator="equal">
      <formula>"Fail"</formula>
    </cfRule>
    <cfRule type="cellIs" dxfId="321" priority="226" operator="equal">
      <formula>"Pass"</formula>
    </cfRule>
  </conditionalFormatting>
  <conditionalFormatting sqref="B23:B27 B29:B30 B32:B33">
    <cfRule type="cellIs" dxfId="320" priority="209" operator="equal">
      <formula>"Reports missing"</formula>
    </cfRule>
    <cfRule type="cellIs" dxfId="319" priority="210" operator="equal">
      <formula>"Documents missing"</formula>
    </cfRule>
    <cfRule type="cellIs" dxfId="318" priority="211" operator="equal">
      <formula>"Not in conformity"</formula>
    </cfRule>
    <cfRule type="cellIs" dxfId="317" priority="212" operator="equal">
      <formula>"In conformity"</formula>
    </cfRule>
  </conditionalFormatting>
  <conditionalFormatting sqref="B61">
    <cfRule type="cellIs" dxfId="316" priority="169" operator="equal">
      <formula>"Reports missing"</formula>
    </cfRule>
    <cfRule type="cellIs" dxfId="315" priority="170" operator="equal">
      <formula>"Documents missing"</formula>
    </cfRule>
    <cfRule type="cellIs" dxfId="314" priority="171" operator="equal">
      <formula>"Not in conformity"</formula>
    </cfRule>
    <cfRule type="cellIs" dxfId="313" priority="172" operator="equal">
      <formula>"In conformity"</formula>
    </cfRule>
  </conditionalFormatting>
  <conditionalFormatting sqref="B28">
    <cfRule type="cellIs" dxfId="312" priority="201" operator="equal">
      <formula>"Reports missing"</formula>
    </cfRule>
    <cfRule type="cellIs" dxfId="311" priority="202" operator="equal">
      <formula>"Documents missing"</formula>
    </cfRule>
    <cfRule type="cellIs" dxfId="310" priority="203" operator="equal">
      <formula>"Not in conformity"</formula>
    </cfRule>
    <cfRule type="cellIs" dxfId="309" priority="204" operator="equal">
      <formula>"In conformity"</formula>
    </cfRule>
  </conditionalFormatting>
  <conditionalFormatting sqref="B20:B21">
    <cfRule type="cellIs" dxfId="308" priority="199" operator="equal">
      <formula>"No"</formula>
    </cfRule>
    <cfRule type="cellIs" dxfId="307" priority="200" operator="equal">
      <formula>"Yes"</formula>
    </cfRule>
  </conditionalFormatting>
  <conditionalFormatting sqref="B27">
    <cfRule type="cellIs" dxfId="306" priority="197" operator="equal">
      <formula>"Fail"</formula>
    </cfRule>
    <cfRule type="cellIs" dxfId="305" priority="198" operator="equal">
      <formula>"Pass"</formula>
    </cfRule>
  </conditionalFormatting>
  <conditionalFormatting sqref="B33">
    <cfRule type="cellIs" dxfId="304" priority="195" operator="equal">
      <formula>"Fail"</formula>
    </cfRule>
    <cfRule type="cellIs" dxfId="303" priority="196" operator="equal">
      <formula>"Pass"</formula>
    </cfRule>
  </conditionalFormatting>
  <conditionalFormatting sqref="B56:B60 B62:B63">
    <cfRule type="cellIs" dxfId="302" priority="177" operator="equal">
      <formula>"Reports missing"</formula>
    </cfRule>
    <cfRule type="cellIs" dxfId="301" priority="178" operator="equal">
      <formula>"Documents missing"</formula>
    </cfRule>
    <cfRule type="cellIs" dxfId="300" priority="179" operator="equal">
      <formula>"Not in conformity"</formula>
    </cfRule>
    <cfRule type="cellIs" dxfId="299" priority="180" operator="equal">
      <formula>"In conformity"</formula>
    </cfRule>
  </conditionalFormatting>
  <conditionalFormatting sqref="B71:B75 B77:B78">
    <cfRule type="cellIs" dxfId="298" priority="155" operator="equal">
      <formula>"Reports missing"</formula>
    </cfRule>
    <cfRule type="cellIs" dxfId="297" priority="156" operator="equal">
      <formula>"Documents missing"</formula>
    </cfRule>
    <cfRule type="cellIs" dxfId="296" priority="157" operator="equal">
      <formula>"Not in conformity"</formula>
    </cfRule>
    <cfRule type="cellIs" dxfId="295" priority="158" operator="equal">
      <formula>"In conformity"</formula>
    </cfRule>
  </conditionalFormatting>
  <conditionalFormatting sqref="B53:B55">
    <cfRule type="cellIs" dxfId="294" priority="181" operator="equal">
      <formula>"No"</formula>
    </cfRule>
    <cfRule type="cellIs" dxfId="293" priority="182" operator="equal">
      <formula>"Yes"</formula>
    </cfRule>
  </conditionalFormatting>
  <conditionalFormatting sqref="B79">
    <cfRule type="cellIs" dxfId="292" priority="141" operator="equal">
      <formula>"Reports missing"</formula>
    </cfRule>
    <cfRule type="cellIs" dxfId="291" priority="142" operator="equal">
      <formula>"Documents missing"</formula>
    </cfRule>
    <cfRule type="cellIs" dxfId="290" priority="143" operator="equal">
      <formula>"Not in conformity"</formula>
    </cfRule>
    <cfRule type="cellIs" dxfId="289" priority="144" operator="equal">
      <formula>"In conformity"</formula>
    </cfRule>
  </conditionalFormatting>
  <conditionalFormatting sqref="B95">
    <cfRule type="cellIs" dxfId="288" priority="129" operator="equal">
      <formula>"Reports missing"</formula>
    </cfRule>
    <cfRule type="cellIs" dxfId="287" priority="130" operator="equal">
      <formula>"Documents missing"</formula>
    </cfRule>
    <cfRule type="cellIs" dxfId="286" priority="131" operator="equal">
      <formula>"Not in conformity"</formula>
    </cfRule>
    <cfRule type="cellIs" dxfId="285" priority="132" operator="equal">
      <formula>"In conformity"</formula>
    </cfRule>
  </conditionalFormatting>
  <conditionalFormatting sqref="B60">
    <cfRule type="cellIs" dxfId="284" priority="167" operator="equal">
      <formula>"Fail"</formula>
    </cfRule>
    <cfRule type="cellIs" dxfId="283" priority="168" operator="equal">
      <formula>"Pass"</formula>
    </cfRule>
  </conditionalFormatting>
  <conditionalFormatting sqref="B64">
    <cfRule type="cellIs" dxfId="282" priority="165" operator="equal">
      <formula>"Fail"</formula>
    </cfRule>
    <cfRule type="cellIs" dxfId="281" priority="166" operator="equal">
      <formula>"Pass"</formula>
    </cfRule>
  </conditionalFormatting>
  <conditionalFormatting sqref="B150:B154 B156:B157">
    <cfRule type="cellIs" dxfId="280" priority="59" operator="equal">
      <formula>"Reports missing"</formula>
    </cfRule>
    <cfRule type="cellIs" dxfId="279" priority="60" operator="equal">
      <formula>"Documents missing"</formula>
    </cfRule>
    <cfRule type="cellIs" dxfId="278" priority="61" operator="equal">
      <formula>"Not in conformity"</formula>
    </cfRule>
    <cfRule type="cellIs" dxfId="277" priority="62" operator="equal">
      <formula>"In conformity"</formula>
    </cfRule>
  </conditionalFormatting>
  <conditionalFormatting sqref="B68:B70">
    <cfRule type="cellIs" dxfId="276" priority="159" operator="equal">
      <formula>"No"</formula>
    </cfRule>
    <cfRule type="cellIs" dxfId="275" priority="160" operator="equal">
      <formula>"Yes"</formula>
    </cfRule>
  </conditionalFormatting>
  <conditionalFormatting sqref="B76">
    <cfRule type="cellIs" dxfId="274" priority="151" operator="equal">
      <formula>"Reports missing"</formula>
    </cfRule>
    <cfRule type="cellIs" dxfId="273" priority="152" operator="equal">
      <formula>"Documents missing"</formula>
    </cfRule>
    <cfRule type="cellIs" dxfId="272" priority="153" operator="equal">
      <formula>"Not in conformity"</formula>
    </cfRule>
    <cfRule type="cellIs" dxfId="271" priority="154" operator="equal">
      <formula>"In conformity"</formula>
    </cfRule>
  </conditionalFormatting>
  <conditionalFormatting sqref="B75">
    <cfRule type="cellIs" dxfId="270" priority="149" operator="equal">
      <formula>"Fail"</formula>
    </cfRule>
    <cfRule type="cellIs" dxfId="269" priority="150" operator="equal">
      <formula>"Pass"</formula>
    </cfRule>
  </conditionalFormatting>
  <conditionalFormatting sqref="B79">
    <cfRule type="cellIs" dxfId="268" priority="139" operator="equal">
      <formula>"Fail"</formula>
    </cfRule>
    <cfRule type="cellIs" dxfId="267" priority="140" operator="equal">
      <formula>"Pass"</formula>
    </cfRule>
  </conditionalFormatting>
  <conditionalFormatting sqref="B64">
    <cfRule type="cellIs" dxfId="266" priority="145" operator="equal">
      <formula>"Fail"</formula>
    </cfRule>
    <cfRule type="cellIs" dxfId="265" priority="146" operator="equal">
      <formula>"Pass"</formula>
    </cfRule>
  </conditionalFormatting>
  <conditionalFormatting sqref="B91">
    <cfRule type="cellIs" dxfId="264" priority="121" operator="equal">
      <formula>"Fail"</formula>
    </cfRule>
    <cfRule type="cellIs" dxfId="263" priority="122" operator="equal">
      <formula>"Pass"</formula>
    </cfRule>
  </conditionalFormatting>
  <conditionalFormatting sqref="B79">
    <cfRule type="cellIs" dxfId="262" priority="137" operator="equal">
      <formula>"Fail"</formula>
    </cfRule>
    <cfRule type="cellIs" dxfId="261" priority="138" operator="equal">
      <formula>"Pass"</formula>
    </cfRule>
  </conditionalFormatting>
  <conditionalFormatting sqref="B87:B91 B93:B94 B96:B97">
    <cfRule type="cellIs" dxfId="260" priority="133" operator="equal">
      <formula>"Reports missing"</formula>
    </cfRule>
    <cfRule type="cellIs" dxfId="259" priority="134" operator="equal">
      <formula>"Documents missing"</formula>
    </cfRule>
    <cfRule type="cellIs" dxfId="258" priority="135" operator="equal">
      <formula>"Not in conformity"</formula>
    </cfRule>
    <cfRule type="cellIs" dxfId="257" priority="136" operator="equal">
      <formula>"In conformity"</formula>
    </cfRule>
  </conditionalFormatting>
  <conditionalFormatting sqref="B92">
    <cfRule type="cellIs" dxfId="256" priority="125" operator="equal">
      <formula>"Reports missing"</formula>
    </cfRule>
    <cfRule type="cellIs" dxfId="255" priority="126" operator="equal">
      <formula>"Documents missing"</formula>
    </cfRule>
    <cfRule type="cellIs" dxfId="254" priority="127" operator="equal">
      <formula>"Not in conformity"</formula>
    </cfRule>
    <cfRule type="cellIs" dxfId="253" priority="128" operator="equal">
      <formula>"In conformity"</formula>
    </cfRule>
  </conditionalFormatting>
  <conditionalFormatting sqref="B84:B85">
    <cfRule type="cellIs" dxfId="252" priority="123" operator="equal">
      <formula>"No"</formula>
    </cfRule>
    <cfRule type="cellIs" dxfId="251" priority="124" operator="equal">
      <formula>"Yes"</formula>
    </cfRule>
  </conditionalFormatting>
  <conditionalFormatting sqref="B107">
    <cfRule type="cellIs" dxfId="250" priority="103" operator="equal">
      <formula>"Fail"</formula>
    </cfRule>
    <cfRule type="cellIs" dxfId="249" priority="104" operator="equal">
      <formula>"Pass"</formula>
    </cfRule>
  </conditionalFormatting>
  <conditionalFormatting sqref="B97">
    <cfRule type="cellIs" dxfId="248" priority="119" operator="equal">
      <formula>"Fail"</formula>
    </cfRule>
    <cfRule type="cellIs" dxfId="247" priority="120" operator="equal">
      <formula>"Pass"</formula>
    </cfRule>
  </conditionalFormatting>
  <conditionalFormatting sqref="B111">
    <cfRule type="cellIs" dxfId="246" priority="111" operator="equal">
      <formula>"Reports missing"</formula>
    </cfRule>
    <cfRule type="cellIs" dxfId="245" priority="112" operator="equal">
      <formula>"Documents missing"</formula>
    </cfRule>
    <cfRule type="cellIs" dxfId="244" priority="113" operator="equal">
      <formula>"Not in conformity"</formula>
    </cfRule>
    <cfRule type="cellIs" dxfId="243" priority="114" operator="equal">
      <formula>"In conformity"</formula>
    </cfRule>
  </conditionalFormatting>
  <conditionalFormatting sqref="B103:B107 B109:B110 B112:B113">
    <cfRule type="cellIs" dxfId="242" priority="115" operator="equal">
      <formula>"Reports missing"</formula>
    </cfRule>
    <cfRule type="cellIs" dxfId="241" priority="116" operator="equal">
      <formula>"Documents missing"</formula>
    </cfRule>
    <cfRule type="cellIs" dxfId="240" priority="117" operator="equal">
      <formula>"Not in conformity"</formula>
    </cfRule>
    <cfRule type="cellIs" dxfId="239" priority="118" operator="equal">
      <formula>"In conformity"</formula>
    </cfRule>
  </conditionalFormatting>
  <conditionalFormatting sqref="B108">
    <cfRule type="cellIs" dxfId="238" priority="107" operator="equal">
      <formula>"Reports missing"</formula>
    </cfRule>
    <cfRule type="cellIs" dxfId="237" priority="108" operator="equal">
      <formula>"Documents missing"</formula>
    </cfRule>
    <cfRule type="cellIs" dxfId="236" priority="109" operator="equal">
      <formula>"Not in conformity"</formula>
    </cfRule>
    <cfRule type="cellIs" dxfId="235" priority="110" operator="equal">
      <formula>"In conformity"</formula>
    </cfRule>
  </conditionalFormatting>
  <conditionalFormatting sqref="B100:B101">
    <cfRule type="cellIs" dxfId="234" priority="105" operator="equal">
      <formula>"No"</formula>
    </cfRule>
    <cfRule type="cellIs" dxfId="233" priority="106" operator="equal">
      <formula>"Yes"</formula>
    </cfRule>
  </conditionalFormatting>
  <conditionalFormatting sqref="B123">
    <cfRule type="cellIs" dxfId="232" priority="85" operator="equal">
      <formula>"Fail"</formula>
    </cfRule>
    <cfRule type="cellIs" dxfId="231" priority="86" operator="equal">
      <formula>"Pass"</formula>
    </cfRule>
  </conditionalFormatting>
  <conditionalFormatting sqref="B113">
    <cfRule type="cellIs" dxfId="230" priority="101" operator="equal">
      <formula>"Fail"</formula>
    </cfRule>
    <cfRule type="cellIs" dxfId="229" priority="102" operator="equal">
      <formula>"Pass"</formula>
    </cfRule>
  </conditionalFormatting>
  <conditionalFormatting sqref="B158">
    <cfRule type="cellIs" dxfId="228" priority="45" operator="equal">
      <formula>"Fail"</formula>
    </cfRule>
    <cfRule type="cellIs" dxfId="227" priority="46" operator="equal">
      <formula>"Pass"</formula>
    </cfRule>
  </conditionalFormatting>
  <conditionalFormatting sqref="B127">
    <cfRule type="cellIs" dxfId="226" priority="93" operator="equal">
      <formula>"Reports missing"</formula>
    </cfRule>
    <cfRule type="cellIs" dxfId="225" priority="94" operator="equal">
      <formula>"Documents missing"</formula>
    </cfRule>
    <cfRule type="cellIs" dxfId="224" priority="95" operator="equal">
      <formula>"Not in conformity"</formula>
    </cfRule>
    <cfRule type="cellIs" dxfId="223" priority="96" operator="equal">
      <formula>"In conformity"</formula>
    </cfRule>
  </conditionalFormatting>
  <conditionalFormatting sqref="B119:B123 B125:B126 B128:B129">
    <cfRule type="cellIs" dxfId="222" priority="97" operator="equal">
      <formula>"Reports missing"</formula>
    </cfRule>
    <cfRule type="cellIs" dxfId="221" priority="98" operator="equal">
      <formula>"Documents missing"</formula>
    </cfRule>
    <cfRule type="cellIs" dxfId="220" priority="99" operator="equal">
      <formula>"Not in conformity"</formula>
    </cfRule>
    <cfRule type="cellIs" dxfId="219" priority="100" operator="equal">
      <formula>"In conformity"</formula>
    </cfRule>
  </conditionalFormatting>
  <conditionalFormatting sqref="B124">
    <cfRule type="cellIs" dxfId="218" priority="89" operator="equal">
      <formula>"Reports missing"</formula>
    </cfRule>
    <cfRule type="cellIs" dxfId="217" priority="90" operator="equal">
      <formula>"Documents missing"</formula>
    </cfRule>
    <cfRule type="cellIs" dxfId="216" priority="91" operator="equal">
      <formula>"Not in conformity"</formula>
    </cfRule>
    <cfRule type="cellIs" dxfId="215" priority="92" operator="equal">
      <formula>"In conformity"</formula>
    </cfRule>
  </conditionalFormatting>
  <conditionalFormatting sqref="B116:B117">
    <cfRule type="cellIs" dxfId="214" priority="87" operator="equal">
      <formula>"No"</formula>
    </cfRule>
    <cfRule type="cellIs" dxfId="213" priority="88" operator="equal">
      <formula>"Yes"</formula>
    </cfRule>
  </conditionalFormatting>
  <conditionalFormatting sqref="B129">
    <cfRule type="cellIs" dxfId="212" priority="83" operator="equal">
      <formula>"Fail"</formula>
    </cfRule>
    <cfRule type="cellIs" dxfId="211" priority="84" operator="equal">
      <formula>"Pass"</formula>
    </cfRule>
  </conditionalFormatting>
  <conditionalFormatting sqref="B143">
    <cfRule type="cellIs" dxfId="210" priority="79" operator="equal">
      <formula>"Reports missing"</formula>
    </cfRule>
    <cfRule type="cellIs" dxfId="209" priority="80" operator="equal">
      <formula>"Documents missing"</formula>
    </cfRule>
    <cfRule type="cellIs" dxfId="208" priority="81" operator="equal">
      <formula>"Not in conformity"</formula>
    </cfRule>
    <cfRule type="cellIs" dxfId="207" priority="82" operator="equal">
      <formula>"In conformity"</formula>
    </cfRule>
  </conditionalFormatting>
  <conditionalFormatting sqref="B140">
    <cfRule type="cellIs" dxfId="206" priority="69" operator="equal">
      <formula>"Reports missing"</formula>
    </cfRule>
    <cfRule type="cellIs" dxfId="205" priority="70" operator="equal">
      <formula>"Documents missing"</formula>
    </cfRule>
    <cfRule type="cellIs" dxfId="204" priority="71" operator="equal">
      <formula>"Not in conformity"</formula>
    </cfRule>
    <cfRule type="cellIs" dxfId="203" priority="72" operator="equal">
      <formula>"In conformity"</formula>
    </cfRule>
  </conditionalFormatting>
  <conditionalFormatting sqref="B135:B139 B141:B142">
    <cfRule type="cellIs" dxfId="202" priority="73" operator="equal">
      <formula>"Reports missing"</formula>
    </cfRule>
    <cfRule type="cellIs" dxfId="201" priority="74" operator="equal">
      <formula>"Documents missing"</formula>
    </cfRule>
    <cfRule type="cellIs" dxfId="200" priority="75" operator="equal">
      <formula>"Not in conformity"</formula>
    </cfRule>
    <cfRule type="cellIs" dxfId="199" priority="76" operator="equal">
      <formula>"In conformity"</formula>
    </cfRule>
  </conditionalFormatting>
  <conditionalFormatting sqref="B132:B134">
    <cfRule type="cellIs" dxfId="198" priority="77" operator="equal">
      <formula>"No"</formula>
    </cfRule>
    <cfRule type="cellIs" dxfId="197" priority="78" operator="equal">
      <formula>"Yes"</formula>
    </cfRule>
  </conditionalFormatting>
  <conditionalFormatting sqref="B158">
    <cfRule type="cellIs" dxfId="196" priority="47" operator="equal">
      <formula>"Reports missing"</formula>
    </cfRule>
    <cfRule type="cellIs" dxfId="195" priority="48" operator="equal">
      <formula>"Documents missing"</formula>
    </cfRule>
    <cfRule type="cellIs" dxfId="194" priority="49" operator="equal">
      <formula>"Not in conformity"</formula>
    </cfRule>
    <cfRule type="cellIs" dxfId="193" priority="50" operator="equal">
      <formula>"In conformity"</formula>
    </cfRule>
  </conditionalFormatting>
  <conditionalFormatting sqref="B139">
    <cfRule type="cellIs" dxfId="192" priority="67" operator="equal">
      <formula>"Fail"</formula>
    </cfRule>
    <cfRule type="cellIs" dxfId="191" priority="68" operator="equal">
      <formula>"Pass"</formula>
    </cfRule>
  </conditionalFormatting>
  <conditionalFormatting sqref="B143">
    <cfRule type="cellIs" dxfId="190" priority="65" operator="equal">
      <formula>"Fail"</formula>
    </cfRule>
    <cfRule type="cellIs" dxfId="189" priority="66" operator="equal">
      <formula>"Pass"</formula>
    </cfRule>
  </conditionalFormatting>
  <conditionalFormatting sqref="B147:B149">
    <cfRule type="cellIs" dxfId="188" priority="63" operator="equal">
      <formula>"No"</formula>
    </cfRule>
    <cfRule type="cellIs" dxfId="187" priority="64" operator="equal">
      <formula>"Yes"</formula>
    </cfRule>
  </conditionalFormatting>
  <conditionalFormatting sqref="B155">
    <cfRule type="cellIs" dxfId="186" priority="55" operator="equal">
      <formula>"Reports missing"</formula>
    </cfRule>
    <cfRule type="cellIs" dxfId="185" priority="56" operator="equal">
      <formula>"Documents missing"</formula>
    </cfRule>
    <cfRule type="cellIs" dxfId="184" priority="57" operator="equal">
      <formula>"Not in conformity"</formula>
    </cfRule>
    <cfRule type="cellIs" dxfId="183" priority="58" operator="equal">
      <formula>"In conformity"</formula>
    </cfRule>
  </conditionalFormatting>
  <conditionalFormatting sqref="B154">
    <cfRule type="cellIs" dxfId="182" priority="53" operator="equal">
      <formula>"Fail"</formula>
    </cfRule>
    <cfRule type="cellIs" dxfId="181" priority="54" operator="equal">
      <formula>"Pass"</formula>
    </cfRule>
  </conditionalFormatting>
  <conditionalFormatting sqref="B143">
    <cfRule type="cellIs" dxfId="180" priority="51" operator="equal">
      <formula>"Fail"</formula>
    </cfRule>
    <cfRule type="cellIs" dxfId="179" priority="52" operator="equal">
      <formula>"Pass"</formula>
    </cfRule>
  </conditionalFormatting>
  <conditionalFormatting sqref="B158">
    <cfRule type="cellIs" dxfId="178" priority="43" operator="equal">
      <formula>"Fail"</formula>
    </cfRule>
    <cfRule type="cellIs" dxfId="177" priority="44" operator="equal">
      <formula>"Pass"</formula>
    </cfRule>
  </conditionalFormatting>
  <conditionalFormatting sqref="B179">
    <cfRule type="cellIs" dxfId="176" priority="37" operator="equal">
      <formula>"Reports missing"</formula>
    </cfRule>
    <cfRule type="cellIs" dxfId="175" priority="38" operator="equal">
      <formula>"Documents missing"</formula>
    </cfRule>
    <cfRule type="cellIs" dxfId="174" priority="39" operator="equal">
      <formula>"Not in conformity"</formula>
    </cfRule>
    <cfRule type="cellIs" dxfId="173" priority="40" operator="equal">
      <formula>"In conformity"</formula>
    </cfRule>
  </conditionalFormatting>
  <conditionalFormatting sqref="B178">
    <cfRule type="cellIs" dxfId="172" priority="33" operator="equal">
      <formula>"Reports missing"</formula>
    </cfRule>
    <cfRule type="cellIs" dxfId="171" priority="34" operator="equal">
      <formula>"Documents missing"</formula>
    </cfRule>
    <cfRule type="cellIs" dxfId="170" priority="35" operator="equal">
      <formula>"Not in conformity"</formula>
    </cfRule>
    <cfRule type="cellIs" dxfId="169" priority="36" operator="equal">
      <formula>"In conformity"</formula>
    </cfRule>
  </conditionalFormatting>
  <conditionalFormatting sqref="B34">
    <cfRule type="cellIs" dxfId="168" priority="29" operator="equal">
      <formula>"Reports missing"</formula>
    </cfRule>
    <cfRule type="cellIs" dxfId="167" priority="30" operator="equal">
      <formula>"Documents missing"</formula>
    </cfRule>
    <cfRule type="cellIs" dxfId="166" priority="31" operator="equal">
      <formula>"Not in conformity"</formula>
    </cfRule>
    <cfRule type="cellIs" dxfId="165" priority="32" operator="equal">
      <formula>"In conformity"</formula>
    </cfRule>
  </conditionalFormatting>
  <conditionalFormatting sqref="B48">
    <cfRule type="cellIs" dxfId="164" priority="21" operator="equal">
      <formula>"Reports missing"</formula>
    </cfRule>
    <cfRule type="cellIs" dxfId="163" priority="22" operator="equal">
      <formula>"Documents missing"</formula>
    </cfRule>
    <cfRule type="cellIs" dxfId="162" priority="23" operator="equal">
      <formula>"Not in conformity"</formula>
    </cfRule>
    <cfRule type="cellIs" dxfId="161" priority="24" operator="equal">
      <formula>"In conformity"</formula>
    </cfRule>
  </conditionalFormatting>
  <conditionalFormatting sqref="B40:B44 B46:B47 B49:B50">
    <cfRule type="cellIs" dxfId="160" priority="25" operator="equal">
      <formula>"Reports missing"</formula>
    </cfRule>
    <cfRule type="cellIs" dxfId="159" priority="26" operator="equal">
      <formula>"Documents missing"</formula>
    </cfRule>
    <cfRule type="cellIs" dxfId="158" priority="27" operator="equal">
      <formula>"Not in conformity"</formula>
    </cfRule>
    <cfRule type="cellIs" dxfId="157" priority="28" operator="equal">
      <formula>"In conformity"</formula>
    </cfRule>
  </conditionalFormatting>
  <conditionalFormatting sqref="B45">
    <cfRule type="cellIs" dxfId="156" priority="17" operator="equal">
      <formula>"Reports missing"</formula>
    </cfRule>
    <cfRule type="cellIs" dxfId="155" priority="18" operator="equal">
      <formula>"Documents missing"</formula>
    </cfRule>
    <cfRule type="cellIs" dxfId="154" priority="19" operator="equal">
      <formula>"Not in conformity"</formula>
    </cfRule>
    <cfRule type="cellIs" dxfId="153" priority="20" operator="equal">
      <formula>"In conformity"</formula>
    </cfRule>
  </conditionalFormatting>
  <conditionalFormatting sqref="B37">
    <cfRule type="cellIs" dxfId="152" priority="15" operator="equal">
      <formula>"No"</formula>
    </cfRule>
    <cfRule type="cellIs" dxfId="151" priority="16" operator="equal">
      <formula>"Yes"</formula>
    </cfRule>
  </conditionalFormatting>
  <conditionalFormatting sqref="B44">
    <cfRule type="cellIs" dxfId="150" priority="13" operator="equal">
      <formula>"Fail"</formula>
    </cfRule>
    <cfRule type="cellIs" dxfId="149" priority="14" operator="equal">
      <formula>"Pass"</formula>
    </cfRule>
  </conditionalFormatting>
  <conditionalFormatting sqref="B50">
    <cfRule type="cellIs" dxfId="148" priority="11" operator="equal">
      <formula>"Fail"</formula>
    </cfRule>
    <cfRule type="cellIs" dxfId="147" priority="12" operator="equal">
      <formula>"Pass"</formula>
    </cfRule>
  </conditionalFormatting>
  <conditionalFormatting sqref="B38">
    <cfRule type="cellIs" dxfId="146" priority="9" operator="equal">
      <formula>"No"</formula>
    </cfRule>
    <cfRule type="cellIs" dxfId="145" priority="10" operator="equal">
      <formula>"Yes"</formula>
    </cfRule>
  </conditionalFormatting>
  <conditionalFormatting sqref="B19">
    <cfRule type="cellIs" dxfId="144" priority="5" operator="equal">
      <formula>"Reports missing"</formula>
    </cfRule>
    <cfRule type="cellIs" dxfId="143" priority="6" operator="equal">
      <formula>"Documents missing"</formula>
    </cfRule>
    <cfRule type="cellIs" dxfId="142" priority="7" operator="equal">
      <formula>"Not in conformity"</formula>
    </cfRule>
    <cfRule type="cellIs" dxfId="141" priority="8" operator="equal">
      <formula>"In conformity"</formula>
    </cfRule>
  </conditionalFormatting>
  <conditionalFormatting sqref="B36">
    <cfRule type="cellIs" dxfId="140" priority="1" operator="equal">
      <formula>"Reports missing"</formula>
    </cfRule>
    <cfRule type="cellIs" dxfId="139" priority="2" operator="equal">
      <formula>"Documents missing"</formula>
    </cfRule>
    <cfRule type="cellIs" dxfId="138" priority="3" operator="equal">
      <formula>"Not in conformity"</formula>
    </cfRule>
    <cfRule type="cellIs" dxfId="137" priority="4" operator="equal">
      <formula>"In conformity"</formula>
    </cfRule>
  </conditionalFormatting>
  <dataValidations count="2">
    <dataValidation type="list" allowBlank="1" showInputMessage="1" showErrorMessage="1" sqref="B21 B147:B149 B38 B68:B70 B54:B55 B85 B101 B117 B4 B133:B134" xr:uid="{7D58A0E4-AAE1-4A61-9115-86DA98DBCBD0}">
      <formula1>"-,Yes,No,Not Aplicable"</formula1>
    </dataValidation>
    <dataValidation type="list" allowBlank="1" showInputMessage="1" showErrorMessage="1" sqref="B3 B20 B37 B53 B84 B100 B116 B132" xr:uid="{F3539436-288C-4BAA-89E7-EA89958C6544}">
      <formula1>"-,Yes,No,Not Aplicable,Not delivered"</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63F9F8F6-BEB6-4CB6-B74E-A90937F4AECD}">
          <x14:formula1>
            <xm:f>'Used lists'!$A$20:$A$24</xm:f>
          </x14:formula1>
          <xm:sqref>B164:B168 B178:B181 B34 B12:B15 B46:B49 B17 B29:B32 B62:B63 B170:B173 B77:B78 B175:B176 B93:B96 B125:B128 B156:B157 B109:B112 B141:B142</xm:sqref>
        </x14:dataValidation>
        <x14:dataValidation type="list" allowBlank="1" showInputMessage="1" showErrorMessage="1" xr:uid="{2EEC2A31-1F07-445E-91CD-79C26C04937C}">
          <x14:formula1>
            <xm:f>'Used lists'!$A$20:$A$25</xm:f>
          </x14:formula1>
          <xm:sqref>B7:B9 B24:B26 B41:B43 B57:B59 B72:B74 B88:B90 B104:B106 B120:B122 B136:B138 B151:B153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0BB6E-4D79-48C0-864F-3AB2A6B76B30}">
  <dimension ref="A1:G53"/>
  <sheetViews>
    <sheetView zoomScaleNormal="100" workbookViewId="0">
      <selection activeCell="J11" sqref="J11"/>
    </sheetView>
  </sheetViews>
  <sheetFormatPr defaultColWidth="9.140625" defaultRowHeight="11.45"/>
  <cols>
    <col min="1" max="1" width="23.140625" style="42" customWidth="1"/>
    <col min="2" max="2" width="34.42578125" style="31" customWidth="1"/>
    <col min="3" max="3" width="77.140625" style="31" bestFit="1" customWidth="1"/>
    <col min="4" max="4" width="6.42578125" style="32" customWidth="1"/>
    <col min="5" max="5" width="54" style="32" bestFit="1" customWidth="1"/>
    <col min="6" max="16384" width="9.140625" style="34"/>
  </cols>
  <sheetData>
    <row r="1" spans="1:5" ht="12">
      <c r="A1" s="30" t="s">
        <v>870</v>
      </c>
      <c r="B1" s="519"/>
      <c r="C1" s="519"/>
      <c r="D1" s="30"/>
      <c r="E1" s="520"/>
    </row>
    <row r="3" spans="1:5" ht="18" customHeight="1">
      <c r="A3" s="521" t="s">
        <v>871</v>
      </c>
      <c r="B3" s="519"/>
      <c r="C3" s="519"/>
      <c r="D3" s="520"/>
      <c r="E3" s="520" t="s">
        <v>872</v>
      </c>
    </row>
    <row r="4" spans="1:5">
      <c r="A4" s="522" t="s">
        <v>873</v>
      </c>
      <c r="B4" s="519"/>
      <c r="C4" s="519" t="s">
        <v>874</v>
      </c>
      <c r="D4" s="520"/>
      <c r="E4" s="523" t="s">
        <v>873</v>
      </c>
    </row>
    <row r="5" spans="1:5">
      <c r="A5" s="522" t="s">
        <v>875</v>
      </c>
      <c r="B5" s="519"/>
      <c r="C5" s="519" t="s">
        <v>34</v>
      </c>
      <c r="D5" s="520"/>
      <c r="E5" s="524" t="s">
        <v>875</v>
      </c>
    </row>
    <row r="6" spans="1:5">
      <c r="A6" s="522" t="s">
        <v>159</v>
      </c>
      <c r="B6" s="519"/>
      <c r="C6" s="520" t="s">
        <v>33</v>
      </c>
      <c r="D6" s="520"/>
      <c r="E6" s="523" t="s">
        <v>876</v>
      </c>
    </row>
    <row r="7" spans="1:5">
      <c r="A7" s="522" t="s">
        <v>160</v>
      </c>
      <c r="B7" s="519"/>
      <c r="C7" s="519" t="s">
        <v>35</v>
      </c>
      <c r="D7" s="520"/>
      <c r="E7" s="524" t="s">
        <v>877</v>
      </c>
    </row>
    <row r="8" spans="1:5">
      <c r="A8" s="525"/>
      <c r="B8" s="519"/>
      <c r="C8" s="519" t="s">
        <v>36</v>
      </c>
      <c r="D8" s="520"/>
      <c r="E8" s="520" t="s">
        <v>878</v>
      </c>
    </row>
    <row r="9" spans="1:5">
      <c r="A9" s="382"/>
      <c r="B9" s="519"/>
      <c r="C9" s="519" t="s">
        <v>37</v>
      </c>
      <c r="D9" s="520"/>
      <c r="E9" s="520" t="s">
        <v>879</v>
      </c>
    </row>
    <row r="10" spans="1:5">
      <c r="A10" s="521" t="s">
        <v>880</v>
      </c>
      <c r="B10" s="521" t="s">
        <v>881</v>
      </c>
      <c r="C10" s="519"/>
      <c r="D10" s="520"/>
      <c r="E10" s="520" t="s">
        <v>882</v>
      </c>
    </row>
    <row r="11" spans="1:5">
      <c r="A11" s="521" t="s">
        <v>20</v>
      </c>
      <c r="B11" s="525" t="s">
        <v>20</v>
      </c>
      <c r="C11" s="519"/>
      <c r="D11" s="520"/>
      <c r="E11" s="520"/>
    </row>
    <row r="12" spans="1:5">
      <c r="A12" s="525" t="s">
        <v>883</v>
      </c>
      <c r="B12" s="525" t="s">
        <v>884</v>
      </c>
      <c r="C12" s="519"/>
      <c r="D12" s="520"/>
      <c r="E12" s="520"/>
    </row>
    <row r="13" spans="1:5">
      <c r="A13" s="525" t="s">
        <v>884</v>
      </c>
      <c r="B13" s="525" t="s">
        <v>885</v>
      </c>
      <c r="C13" s="519" t="s">
        <v>886</v>
      </c>
      <c r="D13" s="520"/>
      <c r="E13" s="520"/>
    </row>
    <row r="14" spans="1:5">
      <c r="A14" s="525" t="s">
        <v>887</v>
      </c>
      <c r="B14" s="525"/>
      <c r="C14" s="519" t="s">
        <v>888</v>
      </c>
      <c r="D14" s="520"/>
      <c r="E14" s="520"/>
    </row>
    <row r="15" spans="1:5">
      <c r="A15" s="525" t="s">
        <v>885</v>
      </c>
      <c r="B15" s="525"/>
      <c r="C15" s="519" t="s">
        <v>889</v>
      </c>
      <c r="D15" s="520"/>
      <c r="E15" s="520"/>
    </row>
    <row r="16" spans="1:5">
      <c r="A16" s="35"/>
      <c r="B16" s="526"/>
      <c r="C16" s="519" t="s">
        <v>890</v>
      </c>
      <c r="D16" s="520"/>
      <c r="E16" s="520"/>
    </row>
    <row r="17" spans="1:7">
      <c r="A17" s="35"/>
      <c r="B17" s="36"/>
      <c r="C17" s="527" t="s">
        <v>891</v>
      </c>
      <c r="D17" s="520"/>
      <c r="E17" s="520"/>
      <c r="F17" s="354"/>
      <c r="G17" s="354"/>
    </row>
    <row r="18" spans="1:7" ht="21.75" customHeight="1">
      <c r="A18" s="35"/>
      <c r="B18" s="36"/>
      <c r="C18" s="527" t="s">
        <v>54</v>
      </c>
      <c r="D18" s="520"/>
      <c r="E18" s="520"/>
      <c r="F18" s="354"/>
      <c r="G18" s="354"/>
    </row>
    <row r="19" spans="1:7" ht="23.45" thickBot="1">
      <c r="A19" s="52" t="s">
        <v>892</v>
      </c>
      <c r="B19" s="519"/>
      <c r="C19" s="527" t="s">
        <v>893</v>
      </c>
      <c r="D19" s="520"/>
      <c r="E19" s="520"/>
      <c r="F19" s="354"/>
      <c r="G19" s="354"/>
    </row>
    <row r="20" spans="1:7" ht="12">
      <c r="A20" s="51" t="s">
        <v>20</v>
      </c>
      <c r="B20" s="519"/>
      <c r="C20" s="519" t="s">
        <v>96</v>
      </c>
      <c r="D20" s="520"/>
      <c r="E20" s="520"/>
      <c r="F20" s="354"/>
      <c r="G20" s="354"/>
    </row>
    <row r="21" spans="1:7">
      <c r="A21" s="528" t="s">
        <v>894</v>
      </c>
      <c r="B21" s="519"/>
      <c r="C21" s="519" t="s">
        <v>895</v>
      </c>
      <c r="D21" s="520"/>
      <c r="E21" s="520"/>
      <c r="F21" s="354"/>
      <c r="G21" s="354"/>
    </row>
    <row r="22" spans="1:7" ht="22.9">
      <c r="A22" s="528" t="s">
        <v>896</v>
      </c>
      <c r="B22" s="519"/>
      <c r="C22" s="519" t="s">
        <v>897</v>
      </c>
      <c r="D22" s="520"/>
      <c r="E22" s="520"/>
      <c r="F22" s="354"/>
      <c r="G22" s="354"/>
    </row>
    <row r="23" spans="1:7">
      <c r="A23" s="528" t="s">
        <v>898</v>
      </c>
      <c r="B23" s="519"/>
      <c r="C23" s="519" t="s">
        <v>132</v>
      </c>
      <c r="D23" s="520"/>
      <c r="E23" s="520"/>
      <c r="F23" s="354"/>
      <c r="G23" s="354"/>
    </row>
    <row r="24" spans="1:7">
      <c r="A24" s="528" t="s">
        <v>899</v>
      </c>
      <c r="B24" s="519"/>
      <c r="C24" s="519" t="s">
        <v>900</v>
      </c>
      <c r="D24" s="520"/>
      <c r="E24" s="520"/>
      <c r="F24" s="354"/>
      <c r="G24" s="354"/>
    </row>
    <row r="25" spans="1:7">
      <c r="A25" s="528" t="s">
        <v>901</v>
      </c>
      <c r="B25" s="519"/>
      <c r="C25" s="519"/>
      <c r="D25" s="520"/>
      <c r="E25" s="520"/>
      <c r="F25" s="354"/>
      <c r="G25" s="354"/>
    </row>
    <row r="27" spans="1:7" ht="33.6">
      <c r="A27" s="521"/>
      <c r="B27" s="519"/>
      <c r="C27" s="519"/>
      <c r="D27" s="520"/>
      <c r="E27" s="203"/>
      <c r="F27" s="354"/>
      <c r="G27" s="203" t="s">
        <v>178</v>
      </c>
    </row>
    <row r="29" spans="1:7">
      <c r="A29" s="35"/>
      <c r="B29" s="519"/>
      <c r="C29" s="519"/>
      <c r="D29" s="520"/>
      <c r="E29" s="520"/>
      <c r="F29" s="354"/>
      <c r="G29" s="354"/>
    </row>
    <row r="30" spans="1:7" ht="12.6" thickBot="1">
      <c r="A30" s="37"/>
      <c r="B30" s="36"/>
      <c r="C30" s="519"/>
      <c r="D30" s="520"/>
      <c r="E30" s="520"/>
      <c r="F30" s="354"/>
      <c r="G30" s="354"/>
    </row>
    <row r="31" spans="1:7" ht="12.6" thickBot="1">
      <c r="A31" s="52" t="s">
        <v>902</v>
      </c>
      <c r="B31" s="53"/>
      <c r="C31" s="519"/>
      <c r="D31" s="39"/>
      <c r="E31" s="39"/>
      <c r="F31" s="354"/>
      <c r="G31" s="354"/>
    </row>
    <row r="32" spans="1:7" ht="12">
      <c r="A32" s="84" t="s">
        <v>20</v>
      </c>
      <c r="B32" s="54"/>
      <c r="C32" s="36"/>
      <c r="D32" s="39"/>
      <c r="E32" s="39"/>
      <c r="F32" s="354"/>
      <c r="G32" s="354"/>
    </row>
    <row r="33" spans="1:6" ht="12">
      <c r="A33" s="529" t="s">
        <v>805</v>
      </c>
      <c r="B33" s="530" t="s">
        <v>903</v>
      </c>
      <c r="C33" s="38"/>
      <c r="D33" s="519"/>
      <c r="E33" s="519"/>
      <c r="F33" s="354"/>
    </row>
    <row r="34" spans="1:6" ht="22.9">
      <c r="A34" s="529" t="s">
        <v>904</v>
      </c>
      <c r="B34" s="530" t="s">
        <v>905</v>
      </c>
      <c r="C34" s="40"/>
      <c r="D34" s="41"/>
      <c r="E34" s="519"/>
      <c r="F34" s="354"/>
    </row>
    <row r="35" spans="1:6" ht="12">
      <c r="A35" s="529" t="s">
        <v>906</v>
      </c>
      <c r="B35" s="530" t="s">
        <v>907</v>
      </c>
      <c r="C35" s="40"/>
      <c r="D35" s="531"/>
      <c r="E35" s="519"/>
      <c r="F35" s="354"/>
    </row>
    <row r="36" spans="1:6" ht="22.9">
      <c r="A36" s="529" t="s">
        <v>908</v>
      </c>
      <c r="B36" s="530" t="s">
        <v>909</v>
      </c>
      <c r="C36" s="375"/>
      <c r="D36" s="531"/>
      <c r="E36" s="519"/>
      <c r="F36" s="354"/>
    </row>
    <row r="37" spans="1:6">
      <c r="A37" s="529" t="s">
        <v>807</v>
      </c>
      <c r="B37" s="532" t="s">
        <v>807</v>
      </c>
      <c r="C37" s="375"/>
      <c r="D37" s="531"/>
      <c r="E37" s="519"/>
      <c r="F37" s="354"/>
    </row>
    <row r="38" spans="1:6">
      <c r="A38" s="529" t="s">
        <v>910</v>
      </c>
      <c r="B38" s="532" t="s">
        <v>911</v>
      </c>
      <c r="C38" s="375"/>
      <c r="D38" s="519"/>
      <c r="E38" s="519"/>
      <c r="F38" s="354"/>
    </row>
    <row r="39" spans="1:6">
      <c r="A39" s="529" t="s">
        <v>912</v>
      </c>
      <c r="B39" s="532" t="s">
        <v>913</v>
      </c>
      <c r="C39" s="375"/>
      <c r="D39" s="519"/>
      <c r="E39" s="519"/>
      <c r="F39" s="354"/>
    </row>
    <row r="40" spans="1:6" ht="34.15">
      <c r="A40" s="529" t="s">
        <v>914</v>
      </c>
      <c r="B40" s="532" t="s">
        <v>915</v>
      </c>
      <c r="C40" s="533"/>
      <c r="D40" s="519"/>
      <c r="E40" s="519"/>
      <c r="F40" s="354"/>
    </row>
    <row r="41" spans="1:6">
      <c r="A41" s="529" t="s">
        <v>916</v>
      </c>
      <c r="B41" s="532" t="s">
        <v>911</v>
      </c>
      <c r="C41" s="533"/>
      <c r="D41" s="519"/>
      <c r="E41" s="519"/>
      <c r="F41" s="534"/>
    </row>
    <row r="42" spans="1:6">
      <c r="A42" s="529" t="s">
        <v>913</v>
      </c>
      <c r="B42" s="532" t="s">
        <v>913</v>
      </c>
      <c r="C42" s="533"/>
      <c r="D42" s="519"/>
      <c r="E42" s="519"/>
      <c r="F42" s="354"/>
    </row>
    <row r="43" spans="1:6" ht="34.15">
      <c r="A43" s="529" t="s">
        <v>917</v>
      </c>
      <c r="B43" s="532" t="s">
        <v>915</v>
      </c>
      <c r="C43" s="533"/>
      <c r="D43" s="519"/>
      <c r="E43" s="519"/>
      <c r="F43" s="354"/>
    </row>
    <row r="44" spans="1:6" ht="22.9">
      <c r="A44" s="529" t="s">
        <v>918</v>
      </c>
      <c r="B44" s="532" t="s">
        <v>919</v>
      </c>
      <c r="C44" s="533"/>
      <c r="D44" s="520"/>
      <c r="E44" s="520"/>
      <c r="F44" s="354"/>
    </row>
    <row r="45" spans="1:6" ht="22.9">
      <c r="A45" s="529" t="s">
        <v>920</v>
      </c>
      <c r="B45" s="532" t="s">
        <v>921</v>
      </c>
      <c r="C45" s="533"/>
      <c r="D45" s="520"/>
      <c r="E45" s="520"/>
      <c r="F45" s="354"/>
    </row>
    <row r="46" spans="1:6" ht="22.9">
      <c r="A46" s="535" t="s">
        <v>922</v>
      </c>
      <c r="B46" s="536" t="s">
        <v>923</v>
      </c>
      <c r="C46" s="533"/>
      <c r="D46" s="520"/>
      <c r="E46" s="520"/>
      <c r="F46" s="354"/>
    </row>
    <row r="47" spans="1:6">
      <c r="A47" s="535" t="s">
        <v>20</v>
      </c>
      <c r="B47" s="536" t="s">
        <v>20</v>
      </c>
      <c r="C47" s="533"/>
      <c r="D47" s="520"/>
      <c r="E47" s="520"/>
      <c r="F47" s="354"/>
    </row>
    <row r="48" spans="1:6">
      <c r="A48" s="535" t="s">
        <v>20</v>
      </c>
      <c r="B48" s="536" t="s">
        <v>20</v>
      </c>
      <c r="C48" s="537"/>
      <c r="D48" s="520"/>
      <c r="E48" s="520"/>
      <c r="F48" s="354"/>
    </row>
    <row r="49" spans="1:3">
      <c r="A49" s="538" t="s">
        <v>20</v>
      </c>
      <c r="B49" s="539" t="s">
        <v>20</v>
      </c>
      <c r="C49" s="351"/>
    </row>
    <row r="50" spans="1:3" ht="12" thickBot="1">
      <c r="A50" s="540" t="s">
        <v>20</v>
      </c>
      <c r="B50" s="541" t="s">
        <v>20</v>
      </c>
      <c r="C50" s="351"/>
    </row>
    <row r="51" spans="1:3">
      <c r="A51" s="521"/>
      <c r="B51" s="519"/>
      <c r="C51" s="351"/>
    </row>
    <row r="52" spans="1:3">
      <c r="A52" s="521"/>
      <c r="B52" s="519"/>
      <c r="C52" s="542"/>
    </row>
    <row r="53" spans="1:3">
      <c r="A53" s="521"/>
      <c r="B53" s="519"/>
      <c r="C53" s="351"/>
    </row>
  </sheetData>
  <sheetProtection algorithmName="SHA-512" hashValue="4Na4XdkJUR3+On/7b5V5m/I/vt+goZIsGUL9CHaU5V649FAd0v1xgfkTjluqruYT8afyEbTkU/WiMpbxyiOJmw==" saltValue="YnXTR2QRcoyBH+OoHf/urQ==" spinCount="100000" sheet="1" objects="1" scenarios="1"/>
  <conditionalFormatting sqref="B46:B50">
    <cfRule type="cellIs" dxfId="136" priority="392" operator="equal">
      <formula>"Ok"</formula>
    </cfRule>
  </conditionalFormatting>
  <conditionalFormatting sqref="C32:C38 D38:E40 C40:C42 D42:E51 C44:C53 C1:C2">
    <cfRule type="cellIs" dxfId="135" priority="371" operator="equal">
      <formula>"NA (No performance report delivered)"</formula>
    </cfRule>
    <cfRule type="cellIs" dxfId="134" priority="386" operator="equal">
      <formula>"No report delivered"</formula>
    </cfRule>
    <cfRule type="cellIs" dxfId="133" priority="387" operator="equal">
      <formula>"Missing document"</formula>
    </cfRule>
    <cfRule type="cellIs" dxfId="132" priority="393" operator="equal">
      <formula>"Check ongoing by LBE"</formula>
    </cfRule>
    <cfRule type="cellIs" dxfId="131" priority="394" operator="equal">
      <formula>"To check by LBE"</formula>
    </cfRule>
    <cfRule type="cellIs" dxfId="130" priority="395" operator="equal">
      <formula>"OK"</formula>
    </cfRule>
    <cfRule type="cellIs" dxfId="129" priority="396" operator="equal">
      <formula>"NOK"</formula>
    </cfRule>
    <cfRule type="cellIs" dxfId="128" priority="397" operator="equal">
      <formula>"CE4"</formula>
    </cfRule>
    <cfRule type="cellIs" dxfId="127" priority="398" operator="equal">
      <formula>"??"</formula>
    </cfRule>
    <cfRule type="cellIs" dxfId="126" priority="399" operator="equal">
      <formula>"Nok"</formula>
    </cfRule>
    <cfRule type="cellIs" dxfId="125" priority="400" operator="equal">
      <formula>"Ok Fam Conc"</formula>
    </cfRule>
  </conditionalFormatting>
  <conditionalFormatting sqref="B46:B50 C49:C53">
    <cfRule type="cellIs" dxfId="124" priority="366" operator="equal">
      <formula>"Check ongoing by LBE"</formula>
    </cfRule>
    <cfRule type="cellIs" dxfId="123" priority="367" operator="equal">
      <formula>"To check by LBE"</formula>
    </cfRule>
    <cfRule type="cellIs" dxfId="122" priority="368" operator="equal">
      <formula>"??"</formula>
    </cfRule>
    <cfRule type="cellIs" dxfId="121" priority="369" operator="equal">
      <formula>"Nok"</formula>
    </cfRule>
    <cfRule type="cellIs" dxfId="120" priority="370" operator="equal">
      <formula>"Ok"</formula>
    </cfRule>
  </conditionalFormatting>
  <conditionalFormatting sqref="E1 D30:E36">
    <cfRule type="cellIs" dxfId="119" priority="164" operator="equal">
      <formula>"CE4 Ok"</formula>
    </cfRule>
    <cfRule type="cellIs" dxfId="118" priority="341" operator="equal">
      <formula>"NA (No performance report delivered)"</formula>
    </cfRule>
    <cfRule type="cellIs" dxfId="117" priority="342" operator="equal">
      <formula>"No report delivered"</formula>
    </cfRule>
    <cfRule type="cellIs" dxfId="116" priority="343" operator="equal">
      <formula>"Missing document"</formula>
    </cfRule>
    <cfRule type="cellIs" dxfId="115" priority="344" operator="equal">
      <formula>"Check ongoing by LBE"</formula>
    </cfRule>
    <cfRule type="cellIs" dxfId="114" priority="345" operator="equal">
      <formula>"To check by LBE"</formula>
    </cfRule>
    <cfRule type="cellIs" dxfId="113" priority="346" operator="equal">
      <formula>"OK"</formula>
    </cfRule>
    <cfRule type="cellIs" dxfId="112" priority="347" operator="equal">
      <formula>"NOK"</formula>
    </cfRule>
    <cfRule type="cellIs" dxfId="111" priority="348" operator="equal">
      <formula>"CE4"</formula>
    </cfRule>
    <cfRule type="cellIs" dxfId="110" priority="349" operator="equal">
      <formula>"??"</formula>
    </cfRule>
    <cfRule type="cellIs" dxfId="109" priority="350" operator="equal">
      <formula>"Nok"</formula>
    </cfRule>
    <cfRule type="cellIs" dxfId="108" priority="351" operator="equal">
      <formula>"Ok Fam Conc"</formula>
    </cfRule>
  </conditionalFormatting>
  <conditionalFormatting sqref="D37:E37">
    <cfRule type="cellIs" dxfId="107" priority="220" operator="equal">
      <formula>"NA (No performance report delivered)"</formula>
    </cfRule>
    <cfRule type="cellIs" dxfId="106" priority="221" operator="equal">
      <formula>"No report delivered"</formula>
    </cfRule>
    <cfRule type="cellIs" dxfId="105" priority="222" operator="equal">
      <formula>"Missing document"</formula>
    </cfRule>
    <cfRule type="cellIs" dxfId="104" priority="223" operator="equal">
      <formula>"Check ongoing by LBE"</formula>
    </cfRule>
    <cfRule type="cellIs" dxfId="103" priority="224" operator="equal">
      <formula>"To check by LBE"</formula>
    </cfRule>
    <cfRule type="cellIs" dxfId="102" priority="225" operator="equal">
      <formula>"OK"</formula>
    </cfRule>
    <cfRule type="cellIs" dxfId="101" priority="226" operator="equal">
      <formula>"NOK"</formula>
    </cfRule>
    <cfRule type="cellIs" dxfId="100" priority="227" operator="equal">
      <formula>"CE4"</formula>
    </cfRule>
    <cfRule type="cellIs" dxfId="99" priority="228" operator="equal">
      <formula>"??"</formula>
    </cfRule>
    <cfRule type="cellIs" dxfId="98" priority="229" operator="equal">
      <formula>"Nok"</formula>
    </cfRule>
    <cfRule type="cellIs" dxfId="97" priority="230" operator="equal">
      <formula>"Ok Fam Conc"</formula>
    </cfRule>
  </conditionalFormatting>
  <conditionalFormatting sqref="C39">
    <cfRule type="cellIs" dxfId="96" priority="242" operator="equal">
      <formula>"NA (No performance report delivered)"</formula>
    </cfRule>
    <cfRule type="cellIs" dxfId="95" priority="249" operator="equal">
      <formula>"No report delivered"</formula>
    </cfRule>
    <cfRule type="cellIs" dxfId="94" priority="250" operator="equal">
      <formula>"Missing document"</formula>
    </cfRule>
    <cfRule type="cellIs" dxfId="93" priority="256" operator="equal">
      <formula>"Check ongoing by LBE"</formula>
    </cfRule>
    <cfRule type="cellIs" dxfId="92" priority="257" operator="equal">
      <formula>"To check by LBE"</formula>
    </cfRule>
    <cfRule type="cellIs" dxfId="91" priority="258" operator="equal">
      <formula>"OK"</formula>
    </cfRule>
    <cfRule type="cellIs" dxfId="90" priority="259" operator="equal">
      <formula>"NOK"</formula>
    </cfRule>
    <cfRule type="cellIs" dxfId="89" priority="260" operator="equal">
      <formula>"CE4"</formula>
    </cfRule>
    <cfRule type="cellIs" dxfId="88" priority="261" operator="equal">
      <formula>"??"</formula>
    </cfRule>
    <cfRule type="cellIs" dxfId="87" priority="262" operator="equal">
      <formula>"Nok"</formula>
    </cfRule>
    <cfRule type="cellIs" dxfId="86" priority="263" operator="equal">
      <formula>"Ok Fam Conc"</formula>
    </cfRule>
  </conditionalFormatting>
  <conditionalFormatting sqref="C43">
    <cfRule type="cellIs" dxfId="85" priority="198" operator="equal">
      <formula>"NA (No performance report delivered)"</formula>
    </cfRule>
    <cfRule type="cellIs" dxfId="84" priority="205" operator="equal">
      <formula>"No report delivered"</formula>
    </cfRule>
    <cfRule type="cellIs" dxfId="83" priority="206" operator="equal">
      <formula>"Missing document"</formula>
    </cfRule>
    <cfRule type="cellIs" dxfId="82" priority="212" operator="equal">
      <formula>"Check ongoing by LBE"</formula>
    </cfRule>
    <cfRule type="cellIs" dxfId="81" priority="213" operator="equal">
      <formula>"To check by LBE"</formula>
    </cfRule>
    <cfRule type="cellIs" dxfId="80" priority="214" operator="equal">
      <formula>"OK"</formula>
    </cfRule>
    <cfRule type="cellIs" dxfId="79" priority="215" operator="equal">
      <formula>"NOK"</formula>
    </cfRule>
    <cfRule type="cellIs" dxfId="78" priority="216" operator="equal">
      <formula>"CE4"</formula>
    </cfRule>
    <cfRule type="cellIs" dxfId="77" priority="217" operator="equal">
      <formula>"??"</formula>
    </cfRule>
    <cfRule type="cellIs" dxfId="76" priority="218" operator="equal">
      <formula>"Nok"</formula>
    </cfRule>
    <cfRule type="cellIs" dxfId="75" priority="219" operator="equal">
      <formula>"Ok Fam Conc"</formula>
    </cfRule>
  </conditionalFormatting>
  <conditionalFormatting sqref="D41:E41">
    <cfRule type="cellIs" dxfId="74" priority="176" operator="equal">
      <formula>"NA (No performance report delivered)"</formula>
    </cfRule>
    <cfRule type="cellIs" dxfId="73" priority="177" operator="equal">
      <formula>"No report delivered"</formula>
    </cfRule>
    <cfRule type="cellIs" dxfId="72" priority="178" operator="equal">
      <formula>"Missing document"</formula>
    </cfRule>
    <cfRule type="cellIs" dxfId="71" priority="179" operator="equal">
      <formula>"Check ongoing by LBE"</formula>
    </cfRule>
    <cfRule type="cellIs" dxfId="70" priority="180" operator="equal">
      <formula>"To check by LBE"</formula>
    </cfRule>
    <cfRule type="cellIs" dxfId="69" priority="181" operator="equal">
      <formula>"OK"</formula>
    </cfRule>
    <cfRule type="cellIs" dxfId="68" priority="182" operator="equal">
      <formula>"NOK"</formula>
    </cfRule>
    <cfRule type="cellIs" dxfId="67" priority="183" operator="equal">
      <formula>"CE4"</formula>
    </cfRule>
    <cfRule type="cellIs" dxfId="66" priority="184" operator="equal">
      <formula>"??"</formula>
    </cfRule>
    <cfRule type="cellIs" dxfId="65" priority="185" operator="equal">
      <formula>"Nok"</formula>
    </cfRule>
    <cfRule type="cellIs" dxfId="64" priority="186" operator="equal">
      <formula>"Ok Fam Conc"</formula>
    </cfRule>
  </conditionalFormatting>
  <conditionalFormatting sqref="C17:C19">
    <cfRule type="cellIs" dxfId="63" priority="153" operator="equal">
      <formula>"NA (No performance report delivered)"</formula>
    </cfRule>
    <cfRule type="cellIs" dxfId="62" priority="154" operator="equal">
      <formula>"No report delivered"</formula>
    </cfRule>
    <cfRule type="cellIs" dxfId="61" priority="155" operator="equal">
      <formula>"Missing document"</formula>
    </cfRule>
    <cfRule type="cellIs" dxfId="60" priority="156" operator="equal">
      <formula>"Check ongoing by LBE"</formula>
    </cfRule>
    <cfRule type="cellIs" dxfId="59" priority="157" operator="equal">
      <formula>"To check by LBE"</formula>
    </cfRule>
    <cfRule type="cellIs" dxfId="58" priority="158" operator="equal">
      <formula>"OK"</formula>
    </cfRule>
    <cfRule type="cellIs" dxfId="57" priority="159" operator="equal">
      <formula>"NOK"</formula>
    </cfRule>
    <cfRule type="cellIs" dxfId="56" priority="160" operator="equal">
      <formula>"CE4"</formula>
    </cfRule>
    <cfRule type="cellIs" dxfId="55" priority="161" operator="equal">
      <formula>"??"</formula>
    </cfRule>
    <cfRule type="cellIs" dxfId="54" priority="162" operator="equal">
      <formula>"Nok"</formula>
    </cfRule>
    <cfRule type="cellIs" dxfId="53" priority="163" operator="equal">
      <formula>"Ok Fam Conc"</formula>
    </cfRule>
  </conditionalFormatting>
  <conditionalFormatting sqref="D16:E18">
    <cfRule type="cellIs" dxfId="52" priority="141" operator="equal">
      <formula>"CE4 Ok"</formula>
    </cfRule>
    <cfRule type="cellIs" dxfId="51" priority="142" operator="equal">
      <formula>"NA (No performance report delivered)"</formula>
    </cfRule>
    <cfRule type="cellIs" dxfId="50" priority="143" operator="equal">
      <formula>"No report delivered"</formula>
    </cfRule>
    <cfRule type="cellIs" dxfId="49" priority="144" operator="equal">
      <formula>"Missing document"</formula>
    </cfRule>
    <cfRule type="cellIs" dxfId="48" priority="145" operator="equal">
      <formula>"Check ongoing by LBE"</formula>
    </cfRule>
    <cfRule type="cellIs" dxfId="47" priority="146" operator="equal">
      <formula>"To check by LBE"</formula>
    </cfRule>
    <cfRule type="cellIs" dxfId="46" priority="147" operator="equal">
      <formula>"OK"</formula>
    </cfRule>
    <cfRule type="cellIs" dxfId="45" priority="148" operator="equal">
      <formula>"NOK"</formula>
    </cfRule>
    <cfRule type="cellIs" dxfId="44" priority="149" operator="equal">
      <formula>"CE4"</formula>
    </cfRule>
    <cfRule type="cellIs" dxfId="43" priority="150" operator="equal">
      <formula>"??"</formula>
    </cfRule>
    <cfRule type="cellIs" dxfId="42" priority="151" operator="equal">
      <formula>"Nok"</formula>
    </cfRule>
    <cfRule type="cellIs" dxfId="41" priority="152" operator="equal">
      <formula>"Ok Fam Conc"</formula>
    </cfRule>
  </conditionalFormatting>
  <conditionalFormatting sqref="A32:A50">
    <cfRule type="cellIs" dxfId="40" priority="1" operator="equal">
      <formula>"No performance report delivered"</formula>
    </cfRule>
    <cfRule type="cellIs" dxfId="39" priority="2" operator="equal">
      <formula>"Check ongoing by LBE"</formula>
    </cfRule>
    <cfRule type="cellIs" dxfId="38" priority="3" operator="equal">
      <formula>"To check by LBE"</formula>
    </cfRule>
    <cfRule type="cellIs" dxfId="37" priority="4" operator="equal">
      <formula>"Pass - CE4 Decision"</formula>
    </cfRule>
    <cfRule type="cellIs" dxfId="36" priority="5" operator="equal">
      <formula>"Submitted to CE4 for decision"</formula>
    </cfRule>
    <cfRule type="cellIs" dxfId="35" priority="6" operator="equal">
      <formula>"??"</formula>
    </cfRule>
    <cfRule type="cellIs" dxfId="34" priority="7" operator="equal">
      <formula>"Fail - No report delivered"</formula>
    </cfRule>
    <cfRule type="cellIs" dxfId="33" priority="8" operator="equal">
      <formula>"Fail - Missing document"</formula>
    </cfRule>
    <cfRule type="cellIs" dxfId="32" priority="9" operator="equal">
      <formula>"Fail"</formula>
    </cfRule>
    <cfRule type="cellIs" dxfId="31" priority="10" operator="equal">
      <formula>"Not applicable"</formula>
    </cfRule>
    <cfRule type="cellIs" dxfId="30" priority="11" operator="equal">
      <formula>"Pass Enec+"</formula>
    </cfRule>
    <cfRule type="cellIs" dxfId="29" priority="12" operator="equal">
      <formula>"Pass Enec"</formula>
    </cfRule>
    <cfRule type="cellIs" dxfId="28" priority="13" operator="equal">
      <formula>"Pass Family concept"</formula>
    </cfRule>
    <cfRule type="cellIs" dxfId="27" priority="14" operator="equal">
      <formula>"Pass"</formula>
    </cfRule>
  </conditionalFormatting>
  <pageMargins left="0.7" right="0.7" top="0.75" bottom="0.75" header="0.3" footer="0.3"/>
  <pageSetup orientation="portrait" r:id="rId1"/>
  <tableParts count="7">
    <tablePart r:id="rId2"/>
    <tablePart r:id="rId3"/>
    <tablePart r:id="rId4"/>
    <tablePart r:id="rId5"/>
    <tablePart r:id="rId6"/>
    <tablePart r:id="rId7"/>
    <tablePart r:id="rId8"/>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A264-4309-4875-9820-AF6E40AFAE10}">
  <sheetPr>
    <pageSetUpPr fitToPage="1"/>
  </sheetPr>
  <dimension ref="A1:J67"/>
  <sheetViews>
    <sheetView workbookViewId="0">
      <selection activeCell="A37" sqref="A37"/>
    </sheetView>
  </sheetViews>
  <sheetFormatPr defaultColWidth="5" defaultRowHeight="14.45"/>
  <cols>
    <col min="1" max="1" width="134.42578125" customWidth="1"/>
    <col min="3" max="3" width="3" style="130" bestFit="1" customWidth="1"/>
  </cols>
  <sheetData>
    <row r="1" spans="1:3">
      <c r="C1" s="130">
        <v>1</v>
      </c>
    </row>
    <row r="2" spans="1:3">
      <c r="C2" s="130">
        <v>2</v>
      </c>
    </row>
    <row r="3" spans="1:3">
      <c r="A3" s="128" t="s">
        <v>924</v>
      </c>
      <c r="C3" s="130">
        <v>3</v>
      </c>
    </row>
    <row r="4" spans="1:3">
      <c r="A4" s="127" t="s">
        <v>20</v>
      </c>
      <c r="C4" s="130">
        <v>4</v>
      </c>
    </row>
    <row r="5" spans="1:3">
      <c r="A5" s="127" t="s">
        <v>925</v>
      </c>
      <c r="C5" s="130">
        <v>5</v>
      </c>
    </row>
    <row r="6" spans="1:3">
      <c r="A6" s="127" t="s">
        <v>926</v>
      </c>
      <c r="C6" s="130">
        <v>6</v>
      </c>
    </row>
    <row r="7" spans="1:3">
      <c r="C7" s="130">
        <v>7</v>
      </c>
    </row>
    <row r="8" spans="1:3">
      <c r="C8" s="130">
        <v>8</v>
      </c>
    </row>
    <row r="9" spans="1:3">
      <c r="A9" s="128" t="s">
        <v>17</v>
      </c>
      <c r="C9" s="130">
        <v>9</v>
      </c>
    </row>
    <row r="10" spans="1:3">
      <c r="A10" s="127" t="s">
        <v>20</v>
      </c>
      <c r="C10" s="130">
        <v>10</v>
      </c>
    </row>
    <row r="11" spans="1:3">
      <c r="A11" s="127" t="s">
        <v>927</v>
      </c>
      <c r="C11" s="130">
        <v>11</v>
      </c>
    </row>
    <row r="12" spans="1:3">
      <c r="A12" s="127" t="s">
        <v>18</v>
      </c>
      <c r="C12" s="130">
        <v>12</v>
      </c>
    </row>
    <row r="13" spans="1:3">
      <c r="A13" s="131" t="s">
        <v>928</v>
      </c>
      <c r="C13" s="130">
        <v>13</v>
      </c>
    </row>
    <row r="14" spans="1:3">
      <c r="C14" s="130">
        <v>14</v>
      </c>
    </row>
    <row r="15" spans="1:3">
      <c r="A15" s="128" t="s">
        <v>19</v>
      </c>
      <c r="C15" s="130">
        <v>15</v>
      </c>
    </row>
    <row r="16" spans="1:3">
      <c r="A16" s="127" t="s">
        <v>20</v>
      </c>
      <c r="C16" s="130">
        <v>16</v>
      </c>
    </row>
    <row r="17" spans="1:10">
      <c r="A17" s="127" t="s">
        <v>159</v>
      </c>
      <c r="C17" s="130">
        <v>17</v>
      </c>
    </row>
    <row r="18" spans="1:10">
      <c r="A18" s="127" t="s">
        <v>929</v>
      </c>
      <c r="C18" s="130">
        <v>18</v>
      </c>
    </row>
    <row r="19" spans="1:10">
      <c r="A19" s="131" t="s">
        <v>928</v>
      </c>
      <c r="C19" s="130">
        <v>19</v>
      </c>
    </row>
    <row r="20" spans="1:10">
      <c r="C20" s="130">
        <v>20</v>
      </c>
    </row>
    <row r="21" spans="1:10">
      <c r="C21" s="130">
        <v>21</v>
      </c>
    </row>
    <row r="22" spans="1:10">
      <c r="A22" s="128" t="s">
        <v>930</v>
      </c>
      <c r="C22" s="130">
        <v>22</v>
      </c>
    </row>
    <row r="23" spans="1:10">
      <c r="A23" s="127" t="s">
        <v>20</v>
      </c>
      <c r="C23" s="130">
        <v>23</v>
      </c>
    </row>
    <row r="24" spans="1:10">
      <c r="A24" s="127" t="s">
        <v>931</v>
      </c>
      <c r="C24" s="130">
        <v>24</v>
      </c>
    </row>
    <row r="25" spans="1:10">
      <c r="A25" s="127" t="s">
        <v>932</v>
      </c>
      <c r="C25" s="130">
        <v>25</v>
      </c>
    </row>
    <row r="26" spans="1:10">
      <c r="A26" s="127" t="s">
        <v>431</v>
      </c>
      <c r="C26" s="130">
        <v>26</v>
      </c>
    </row>
    <row r="27" spans="1:10">
      <c r="A27" s="131" t="s">
        <v>928</v>
      </c>
      <c r="C27" s="130">
        <v>27</v>
      </c>
    </row>
    <row r="28" spans="1:10">
      <c r="C28" s="130">
        <v>28</v>
      </c>
    </row>
    <row r="29" spans="1:10" ht="15.75" customHeight="1">
      <c r="A29" s="128" t="s">
        <v>933</v>
      </c>
      <c r="C29" s="130">
        <v>29</v>
      </c>
    </row>
    <row r="30" spans="1:10" ht="27" customHeight="1">
      <c r="A30" s="127" t="s">
        <v>20</v>
      </c>
      <c r="C30" s="130">
        <v>30</v>
      </c>
      <c r="J30" s="203" t="s">
        <v>178</v>
      </c>
    </row>
    <row r="31" spans="1:10">
      <c r="A31" s="127" t="s">
        <v>159</v>
      </c>
      <c r="C31" s="130">
        <v>31</v>
      </c>
    </row>
    <row r="32" spans="1:10">
      <c r="A32" s="127" t="s">
        <v>435</v>
      </c>
      <c r="C32" s="130">
        <v>32</v>
      </c>
    </row>
    <row r="33" spans="1:3">
      <c r="C33" s="130">
        <v>33</v>
      </c>
    </row>
    <row r="34" spans="1:3">
      <c r="A34" s="129" t="s">
        <v>934</v>
      </c>
      <c r="C34" s="130">
        <v>34</v>
      </c>
    </row>
    <row r="35" spans="1:3">
      <c r="A35" s="127" t="s">
        <v>20</v>
      </c>
      <c r="C35" s="130">
        <v>35</v>
      </c>
    </row>
    <row r="36" spans="1:3" ht="28.9">
      <c r="A36" s="230" t="s">
        <v>935</v>
      </c>
      <c r="C36" s="130">
        <v>36</v>
      </c>
    </row>
    <row r="37" spans="1:3">
      <c r="A37" s="127" t="s">
        <v>936</v>
      </c>
      <c r="C37" s="130">
        <v>37</v>
      </c>
    </row>
    <row r="38" spans="1:3">
      <c r="A38" s="127" t="s">
        <v>937</v>
      </c>
      <c r="C38" s="130">
        <v>38</v>
      </c>
    </row>
    <row r="39" spans="1:3">
      <c r="A39" s="127" t="s">
        <v>938</v>
      </c>
      <c r="C39" s="130">
        <v>39</v>
      </c>
    </row>
    <row r="40" spans="1:3">
      <c r="A40" s="127" t="s">
        <v>939</v>
      </c>
      <c r="C40" s="130">
        <v>40</v>
      </c>
    </row>
    <row r="41" spans="1:3">
      <c r="A41" s="127" t="s">
        <v>940</v>
      </c>
      <c r="C41" s="130">
        <v>41</v>
      </c>
    </row>
    <row r="42" spans="1:3">
      <c r="A42" s="127" t="s">
        <v>54</v>
      </c>
      <c r="C42" s="130">
        <v>42</v>
      </c>
    </row>
    <row r="43" spans="1:3" ht="15.75" customHeight="1">
      <c r="A43" s="127" t="s">
        <v>893</v>
      </c>
      <c r="C43" s="130">
        <v>43</v>
      </c>
    </row>
    <row r="44" spans="1:3">
      <c r="A44" s="127" t="s">
        <v>941</v>
      </c>
      <c r="C44" s="130">
        <v>44</v>
      </c>
    </row>
    <row r="45" spans="1:3">
      <c r="A45" s="127" t="s">
        <v>942</v>
      </c>
      <c r="C45" s="130">
        <v>45</v>
      </c>
    </row>
    <row r="46" spans="1:3">
      <c r="A46" s="127" t="s">
        <v>943</v>
      </c>
      <c r="C46" s="130">
        <v>46</v>
      </c>
    </row>
    <row r="47" spans="1:3">
      <c r="A47" s="127" t="s">
        <v>132</v>
      </c>
      <c r="C47" s="130">
        <v>47</v>
      </c>
    </row>
    <row r="48" spans="1:3">
      <c r="A48" s="127" t="s">
        <v>900</v>
      </c>
      <c r="C48" s="130">
        <v>48</v>
      </c>
    </row>
    <row r="49" spans="1:3">
      <c r="A49" s="127" t="s">
        <v>944</v>
      </c>
      <c r="C49" s="130">
        <v>49</v>
      </c>
    </row>
    <row r="50" spans="1:3">
      <c r="A50" s="127" t="s">
        <v>945</v>
      </c>
      <c r="C50" s="130">
        <v>50</v>
      </c>
    </row>
    <row r="51" spans="1:3">
      <c r="A51" s="127" t="s">
        <v>946</v>
      </c>
      <c r="C51" s="130">
        <v>51</v>
      </c>
    </row>
    <row r="52" spans="1:3">
      <c r="A52" s="127" t="s">
        <v>947</v>
      </c>
      <c r="C52" s="130">
        <v>52</v>
      </c>
    </row>
    <row r="53" spans="1:3">
      <c r="A53" s="127" t="s">
        <v>948</v>
      </c>
      <c r="C53" s="130">
        <v>53</v>
      </c>
    </row>
    <row r="54" spans="1:3">
      <c r="A54" s="127"/>
      <c r="C54" s="130">
        <v>54</v>
      </c>
    </row>
    <row r="55" spans="1:3">
      <c r="A55" s="127"/>
      <c r="C55" s="130">
        <v>55</v>
      </c>
    </row>
    <row r="60" spans="1:3">
      <c r="A60" s="129" t="s">
        <v>31</v>
      </c>
    </row>
    <row r="61" spans="1:3">
      <c r="A61" s="127" t="s">
        <v>949</v>
      </c>
    </row>
    <row r="62" spans="1:3">
      <c r="A62" s="127"/>
    </row>
    <row r="63" spans="1:3">
      <c r="A63" s="127"/>
    </row>
    <row r="64" spans="1:3">
      <c r="A64" s="127"/>
    </row>
    <row r="65" spans="1:6">
      <c r="A65" s="127"/>
    </row>
    <row r="67" spans="1:6" ht="33.6">
      <c r="F67" s="203" t="s">
        <v>178</v>
      </c>
    </row>
  </sheetData>
  <sheetProtection algorithmName="SHA-512" hashValue="DKMVozo0Jb68UxHJKNyGeVhA2EgT01j9Mol46ogQdDaHZqereORR/tDg2Px7qncMN1FJlk/7qglynNRriuwVrw==" saltValue="eNTW8Ecer0HpJ//wJflvQA==" spinCount="100000" sheet="1" objects="1" scenarios="1"/>
  <pageMargins left="0.7" right="0.7" top="0.75" bottom="0.75" header="0.3" footer="0.3"/>
  <pageSetup paperSize="9" scale="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1A5E386F0FE4A8E421A5BA52AE82F" ma:contentTypeVersion="16" ma:contentTypeDescription="Create a new document." ma:contentTypeScope="" ma:versionID="e370731e0295af8351eeb8fd174f0723">
  <xsd:schema xmlns:xsd="http://www.w3.org/2001/XMLSchema" xmlns:xs="http://www.w3.org/2001/XMLSchema" xmlns:p="http://schemas.microsoft.com/office/2006/metadata/properties" xmlns:ns2="4bd7acb2-5ca4-448e-9e8a-b801bb204e65" xmlns:ns3="d9fc17dc-fbce-4db5-81ef-d7d6b4dfda5b" targetNamespace="http://schemas.microsoft.com/office/2006/metadata/properties" ma:root="true" ma:fieldsID="93b76a156495cda9fd03def292c5c5cc" ns2:_="" ns3:_="">
    <xsd:import namespace="4bd7acb2-5ca4-448e-9e8a-b801bb204e65"/>
    <xsd:import namespace="d9fc17dc-fbce-4db5-81ef-d7d6b4dfda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d7acb2-5ca4-448e-9e8a-b801bb204e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0120ff5-94d0-4681-943b-179651b6aff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9fc17dc-fbce-4db5-81ef-d7d6b4dfda5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e677667-1c9c-4d12-b5e3-817f268771cf}" ma:internalName="TaxCatchAll" ma:showField="CatchAllData" ma:web="d9fc17dc-fbce-4db5-81ef-d7d6b4dfda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bd7acb2-5ca4-448e-9e8a-b801bb204e65">
      <Terms xmlns="http://schemas.microsoft.com/office/infopath/2007/PartnerControls"/>
    </lcf76f155ced4ddcb4097134ff3c332f>
    <TaxCatchAll xmlns="d9fc17dc-fbce-4db5-81ef-d7d6b4dfda5b" xsi:nil="true"/>
  </documentManagement>
</p:properties>
</file>

<file path=customXml/itemProps1.xml><?xml version="1.0" encoding="utf-8"?>
<ds:datastoreItem xmlns:ds="http://schemas.openxmlformats.org/officeDocument/2006/customXml" ds:itemID="{EE54385C-D7BD-462E-BA07-F4E99319985A}"/>
</file>

<file path=customXml/itemProps2.xml><?xml version="1.0" encoding="utf-8"?>
<ds:datastoreItem xmlns:ds="http://schemas.openxmlformats.org/officeDocument/2006/customXml" ds:itemID="{C8C86F45-D3D4-4D62-B1D1-1A42BAB67075}"/>
</file>

<file path=customXml/itemProps3.xml><?xml version="1.0" encoding="utf-8"?>
<ds:datastoreItem xmlns:ds="http://schemas.openxmlformats.org/officeDocument/2006/customXml" ds:itemID="{3F16AC2C-C0D4-4AD7-B3B8-706F67C6AB9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Conference Room</cp:lastModifiedBy>
  <cp:revision/>
  <dcterms:created xsi:type="dcterms:W3CDTF">2006-09-16T00:00:00Z</dcterms:created>
  <dcterms:modified xsi:type="dcterms:W3CDTF">2020-06-08T12:21:47Z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0x0101006FE1A5E386F0FE4A8E421A5BA52AE82F</vt:lpwstr>
  </property>
</Properties>
</file>