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energynetworksbe-my.sharepoint.com/personal/marcel_vandenberg_synergrid_be/Documents/Documents/Forfait/C3-4 aanvraagformulieren/"/>
    </mc:Choice>
  </mc:AlternateContent>
  <xr:revisionPtr revIDLastSave="365" documentId="13_ncr:1_{66D1B494-2EBB-4C65-A3D7-BDD9DEB42420}" xr6:coauthVersionLast="47" xr6:coauthVersionMax="47" xr10:uidLastSave="{CE218C2D-1F13-4681-B9BC-0C3CEEEF474C}"/>
  <bookViews>
    <workbookView xWindow="3060" yWindow="1425" windowWidth="25185" windowHeight="19050" xr2:uid="{00000000-000D-0000-FFFF-FFFF00000000}"/>
  </bookViews>
  <sheets>
    <sheet name="gegevens" sheetId="1" r:id="rId1"/>
    <sheet name="aansluitkast" sheetId="3" r:id="rId2"/>
    <sheet name="elektrisch schema" sheetId="4" r:id="rId3"/>
    <sheet name="foto'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40" i="1" l="1"/>
  <c r="M130" i="1"/>
  <c r="K108" i="1"/>
  <c r="J108" i="1"/>
  <c r="L139" i="1"/>
  <c r="L140" i="1"/>
  <c r="M139" i="1"/>
  <c r="M131" i="1"/>
  <c r="L131" i="1"/>
  <c r="L130" i="1"/>
  <c r="M123" i="1"/>
  <c r="L123" i="1"/>
  <c r="M122" i="1"/>
  <c r="L122" i="1"/>
  <c r="M114" i="1"/>
  <c r="L114" i="1"/>
  <c r="M113" i="1"/>
  <c r="L113" i="1"/>
  <c r="M112" i="1"/>
  <c r="L112" i="1"/>
  <c r="M111" i="1"/>
  <c r="L111" i="1"/>
  <c r="M110" i="1"/>
  <c r="L110" i="1"/>
  <c r="M109" i="1"/>
  <c r="L109" i="1"/>
  <c r="M108" i="1"/>
  <c r="L108" i="1"/>
  <c r="Y83" i="1"/>
  <c r="Y84" i="1"/>
  <c r="Y79" i="1"/>
  <c r="K110" i="1"/>
  <c r="J110" i="1"/>
  <c r="I110" i="1"/>
  <c r="H110" i="1"/>
  <c r="K111" i="1"/>
  <c r="J111" i="1"/>
  <c r="I111" i="1"/>
  <c r="H111" i="1"/>
  <c r="K112" i="1"/>
  <c r="J112" i="1"/>
  <c r="I112" i="1"/>
  <c r="H112" i="1"/>
  <c r="L82" i="1"/>
  <c r="L79" i="1"/>
  <c r="I108" i="1"/>
  <c r="L141" i="1" l="1"/>
  <c r="L115" i="1"/>
  <c r="L132" i="1"/>
  <c r="M115" i="1"/>
  <c r="M132" i="1"/>
  <c r="L124" i="1"/>
  <c r="M124" i="1"/>
  <c r="M141" i="1"/>
  <c r="I122" i="1"/>
  <c r="L146" i="1" l="1"/>
  <c r="M67" i="1" s="1"/>
  <c r="M146" i="1"/>
  <c r="N67" i="1" s="1"/>
  <c r="F153" i="1"/>
  <c r="I67" i="1"/>
  <c r="F156" i="1" l="1"/>
  <c r="E156" i="1"/>
  <c r="F155" i="1"/>
  <c r="E155" i="1"/>
  <c r="F154" i="1"/>
  <c r="E154" i="1"/>
  <c r="E153" i="1"/>
  <c r="I140" i="1"/>
  <c r="J140" i="1"/>
  <c r="K140" i="1"/>
  <c r="J139" i="1"/>
  <c r="K139" i="1"/>
  <c r="I139" i="1"/>
  <c r="I131" i="1"/>
  <c r="J131" i="1"/>
  <c r="K131" i="1"/>
  <c r="J130" i="1"/>
  <c r="K130" i="1"/>
  <c r="I130" i="1"/>
  <c r="I123" i="1"/>
  <c r="J123" i="1"/>
  <c r="K123" i="1"/>
  <c r="J122" i="1"/>
  <c r="K122" i="1"/>
  <c r="G141" i="1"/>
  <c r="H140" i="1"/>
  <c r="H139" i="1"/>
  <c r="G132" i="1"/>
  <c r="H131" i="1"/>
  <c r="H130" i="1"/>
  <c r="G124" i="1"/>
  <c r="H123" i="1"/>
  <c r="H122" i="1"/>
  <c r="K109" i="1"/>
  <c r="K113" i="1"/>
  <c r="K114" i="1"/>
  <c r="I109" i="1"/>
  <c r="J109" i="1"/>
  <c r="I113" i="1"/>
  <c r="J113" i="1"/>
  <c r="I114" i="1"/>
  <c r="J114" i="1"/>
  <c r="G115" i="1"/>
  <c r="H114" i="1"/>
  <c r="H113" i="1"/>
  <c r="H109" i="1"/>
  <c r="H108" i="1"/>
  <c r="I132" i="1" l="1"/>
  <c r="J141" i="1"/>
  <c r="H124" i="1"/>
  <c r="K141" i="1"/>
  <c r="J132" i="1"/>
  <c r="I141" i="1"/>
  <c r="H141" i="1"/>
  <c r="G146" i="1"/>
  <c r="G67" i="1" s="1"/>
  <c r="K115" i="1"/>
  <c r="J124" i="1"/>
  <c r="H132" i="1"/>
  <c r="I124" i="1"/>
  <c r="K132" i="1"/>
  <c r="K124" i="1"/>
  <c r="I115" i="1"/>
  <c r="H115" i="1"/>
  <c r="J115" i="1"/>
  <c r="I146" i="1" l="1"/>
  <c r="L67" i="1" s="1"/>
  <c r="H146" i="1"/>
  <c r="J146" i="1"/>
  <c r="J67" i="1" s="1"/>
  <c r="K146" i="1"/>
  <c r="K67" i="1" s="1"/>
</calcChain>
</file>

<file path=xl/sharedStrings.xml><?xml version="1.0" encoding="utf-8"?>
<sst xmlns="http://schemas.openxmlformats.org/spreadsheetml/2006/main" count="304" uniqueCount="200">
  <si>
    <t>A</t>
  </si>
  <si>
    <t>230 V</t>
  </si>
  <si>
    <t>Pmin. (W)</t>
  </si>
  <si>
    <t>Pmax. (W)</t>
  </si>
  <si>
    <t>totaal</t>
  </si>
  <si>
    <t>P (W)</t>
  </si>
  <si>
    <t>rekenwaarde = P / 0,8</t>
  </si>
  <si>
    <t>Standaard 24/24 verbruik (hoog + laag)</t>
  </si>
  <si>
    <t>werkt vanaf minder dan 5°C</t>
  </si>
  <si>
    <t>Aanvrager van het forfaitair verbruik</t>
  </si>
  <si>
    <t>Bedrijfsnaam</t>
  </si>
  <si>
    <t>Adres</t>
  </si>
  <si>
    <t>Postcode</t>
  </si>
  <si>
    <t>Gemeente</t>
  </si>
  <si>
    <t>Contactpersoon</t>
  </si>
  <si>
    <t>Telefoon</t>
  </si>
  <si>
    <t>Email</t>
  </si>
  <si>
    <t>AS</t>
  </si>
  <si>
    <t>ALARMSIRENE</t>
  </si>
  <si>
    <t>BF</t>
  </si>
  <si>
    <t>BI-FLASH</t>
  </si>
  <si>
    <t>BH</t>
  </si>
  <si>
    <t>BUSHOKJES VERLICHTING (met of zonder publiciteitsbord)</t>
  </si>
  <si>
    <t>CA</t>
  </si>
  <si>
    <t>BEVEILIGINGSCAMERA</t>
  </si>
  <si>
    <t>CP</t>
  </si>
  <si>
    <t>CONDENS-POMPEN</t>
  </si>
  <si>
    <t>FE</t>
  </si>
  <si>
    <t>ANDERE FORFAITAIRE LEVERING E</t>
  </si>
  <si>
    <t>FP</t>
  </si>
  <si>
    <t>FLITSPALEN SNELHEIDSCONTROLE</t>
  </si>
  <si>
    <t>GT</t>
  </si>
  <si>
    <t>GASMETER MET TE OPNAME</t>
  </si>
  <si>
    <t>IC</t>
  </si>
  <si>
    <t>TELEFONISCHE CONCENTRATOREN</t>
  </si>
  <si>
    <t>IV</t>
  </si>
  <si>
    <t>VOEDING TELEDISTRIBUTIENETTEN, NODE</t>
  </si>
  <si>
    <t>LZ</t>
  </si>
  <si>
    <t>LUISTERZUILEN</t>
  </si>
  <si>
    <t>RC</t>
  </si>
  <si>
    <t>RELAIS VOOR COMMUNICATIE TUSSEN GSM's</t>
  </si>
  <si>
    <t>RO</t>
  </si>
  <si>
    <t>STOEPKASTEN VOOR MULITYPLEXOREN VOOR KABELS MET OPTISCHE VEZEL, ROP-KASTEN</t>
  </si>
  <si>
    <t>RP</t>
  </si>
  <si>
    <t>PUBLICITEITSBORDEN, -PANELEN, -ZUILEN</t>
  </si>
  <si>
    <t>SB</t>
  </si>
  <si>
    <t>SLAGBOMEN</t>
  </si>
  <si>
    <t>TA</t>
  </si>
  <si>
    <t>PARKEERAUTOMATEN, AUTOMATEN VOORVERKOOP (De Lijn)</t>
  </si>
  <si>
    <t>TC</t>
  </si>
  <si>
    <t>TELEFOONCELLEN</t>
  </si>
  <si>
    <t>VL</t>
  </si>
  <si>
    <t>VERKEERSLICHTEN 3kleurig</t>
  </si>
  <si>
    <t>VS</t>
  </si>
  <si>
    <t>DIVERSE SIGNALISATIEPANELEN (telsys. Voert.,  snelheidsaanduiding, verdwijnpalen…)</t>
  </si>
  <si>
    <t>WH</t>
  </si>
  <si>
    <t>WACHTHOKJES VERLICHTING + MOTOR (met of zonder publiciteitsbord)</t>
  </si>
  <si>
    <t>WT</t>
  </si>
  <si>
    <t>WATERMETER met Teleopname, METERKAMER watervoorziening</t>
  </si>
  <si>
    <t>PGS</t>
  </si>
  <si>
    <t>PARKEER GELEIDING SYSTEEM</t>
  </si>
  <si>
    <t xml:space="preserve">Samenvatting </t>
  </si>
  <si>
    <t>Group</t>
  </si>
  <si>
    <t>Application</t>
  </si>
  <si>
    <t>Max. Power
(W)</t>
  </si>
  <si>
    <t>(A)</t>
  </si>
  <si>
    <t>Deze gegevens zullen in geval van goedkeuring van het forfait overgenomen worden in de lijst C3-3</t>
  </si>
  <si>
    <t>Beschrijving van de installatie : lijst met type-installaties ("group" + "application")</t>
  </si>
  <si>
    <t>kWh Total</t>
  </si>
  <si>
    <t>Motor</t>
  </si>
  <si>
    <t>Verwarming</t>
  </si>
  <si>
    <t>Ventilatie</t>
  </si>
  <si>
    <t>Berekening van de elektriciteitsafname</t>
  </si>
  <si>
    <t>Referentiewaarden vastgelegd door Synergrid:</t>
  </si>
  <si>
    <t>Waarde van het forfait = totaal vermogen van alle apparaten tesamen</t>
  </si>
  <si>
    <t>totaal #u</t>
  </si>
  <si>
    <t>P totaal (W)</t>
  </si>
  <si>
    <t>I totaal (A)</t>
  </si>
  <si>
    <t>totaal kWh</t>
  </si>
  <si>
    <t>kWh hoog</t>
  </si>
  <si>
    <t>kWh laag</t>
  </si>
  <si>
    <t>I min (A)</t>
  </si>
  <si>
    <t>I max (A)</t>
  </si>
  <si>
    <t>Kies de kleinst mogelijke automaat in de reeks.</t>
  </si>
  <si>
    <t>Deze waarde dient als basis voor de keuze van de aansluitautomaat.</t>
  </si>
  <si>
    <t>Type van het apparaat</t>
  </si>
  <si>
    <t>kWh totaal</t>
  </si>
  <si>
    <t>ventilatie type 1</t>
  </si>
  <si>
    <t>ventilatie type 2</t>
  </si>
  <si>
    <t>motoren type 1</t>
  </si>
  <si>
    <t>motoren type 2</t>
  </si>
  <si>
    <t>verwarmingselementen type 1</t>
  </si>
  <si>
    <t>verwarmingselementen type 2</t>
  </si>
  <si>
    <t>apparaten type 1</t>
  </si>
  <si>
    <t>apparaten type 2</t>
  </si>
  <si>
    <t>apparaten type 3</t>
  </si>
  <si>
    <t>apparaten type 4</t>
  </si>
  <si>
    <t>Conform Synergrid:</t>
  </si>
  <si>
    <t xml:space="preserve"> - C1/109: Specifieke technische voorschriften voor het aansluiten van vaste professionele installaties zonder meter.</t>
  </si>
  <si>
    <t xml:space="preserve"> - C3/2: Forfaitaire verbruiken - Regels voor een elektriciteitsafname zonder meting.</t>
  </si>
  <si>
    <t>Fabrikant van het straatmeubilair</t>
  </si>
  <si>
    <t>2. Berekening van het forfaitaire verbruik</t>
  </si>
  <si>
    <t>3. Keuze van de aansluitautomaat</t>
  </si>
  <si>
    <t>Aanvraag forfaitair verbruik straatmeubilair voor afname gedurende de ganse dag (24/24)</t>
  </si>
  <si>
    <t>ELEKTRICITEITSAFNAME ZONDER METER - FORFAITAIR VERBRUIK</t>
  </si>
  <si>
    <t>AQ961009B (IP55)</t>
  </si>
  <si>
    <t>AQ13181001</t>
  </si>
  <si>
    <t>Multibox MB65</t>
  </si>
  <si>
    <t>Geef op het tabblad "aansluitkast" de details weer van de voorziene aansluitkast.</t>
  </si>
  <si>
    <t>Voorbeeldschema's hieronder.</t>
  </si>
  <si>
    <t>Voeg op het tabblad "foto's" (voorbeeld)foto's van de installatie toe.</t>
  </si>
  <si>
    <t>1. Algemene gegevens &amp; samenvatting</t>
  </si>
  <si>
    <t>Type (beschrijving van de installatie)</t>
  </si>
  <si>
    <t>Name 
(aanvrager forfait)</t>
  </si>
  <si>
    <t>Manufacturer 
(fabrikant)</t>
  </si>
  <si>
    <t>Number
(Synergrid code)</t>
  </si>
  <si>
    <t>Elektrische kenmerken van de installatie: overzicht van de relevante type-apparaten, vastgelegd door Synergrid:</t>
  </si>
  <si>
    <t>gegroepeerd per type apparaat (algemeen, motor, verwarming, ventilatie). Voeg extra lijnen in waar nodig.</t>
  </si>
  <si>
    <t>De hier gekozen waarde wordt in de samenvatting bovenaan (lijn 55) automatisch overgenomen.</t>
  </si>
  <si>
    <t>Vul het kaliber in van de gekozen aansluitautomaat:</t>
  </si>
  <si>
    <t>Er zijn 4 types apparaten in het Synergrid rekenmodel, met een vastgelegd forfaitair aantal uren op jaarbasis, en een standaard berekening van het verbruik:</t>
  </si>
  <si>
    <t>Voor "group" en "application": kopieer de gekozen code en toepassing uit de lijst hierboven.</t>
  </si>
  <si>
    <t>Duid de juiste toepassing aan met een kruisje, en neem deze ook over in de samenvatting hieronder.</t>
  </si>
  <si>
    <t>Beschrijving apparaten 24/24</t>
  </si>
  <si>
    <t>Beschrijving motoren</t>
  </si>
  <si>
    <t xml:space="preserve">Beschrijving verwarmingselementen </t>
  </si>
  <si>
    <t>Beschrijving ventilatie</t>
  </si>
  <si>
    <t>Conform Synergrid C1/109, zie voorbeeldmodellen hieronder.</t>
  </si>
  <si>
    <t xml:space="preserve"> - verzegelbaar</t>
  </si>
  <si>
    <t xml:space="preserve"> - venstertje voor positie vermogenschakelaar</t>
  </si>
  <si>
    <t xml:space="preserve"> - vereiste minimum IP-graad</t>
  </si>
  <si>
    <t xml:space="preserve">Onder meer (niet-exhaustieve lijst): </t>
  </si>
  <si>
    <t>Relevante documenten:</t>
  </si>
  <si>
    <t>C1/109</t>
  </si>
  <si>
    <t>C3/2</t>
  </si>
  <si>
    <t>C3/3</t>
  </si>
  <si>
    <t>C3/4</t>
  </si>
  <si>
    <t>Specifieke technische voorschriften voor het aansluiten van een vaste professionele installatie zonder meter</t>
  </si>
  <si>
    <t>Regels voor de berekening en toekenning van een forfaitair verbruik</t>
  </si>
  <si>
    <t>Lijst met alle door Synergrid toegekende forfaitaire verbruiken.</t>
  </si>
  <si>
    <t>Model technisch dossier voor aanvraag van een forfait (= dit document)</t>
  </si>
  <si>
    <t>Al deze documenten kan u downloaden op www.synergrid.be - technische voorschriften elektriciteit.</t>
  </si>
  <si>
    <t>Enkel de groene velden dienen ingevuld te worden.</t>
  </si>
  <si>
    <t>Meer informatie hierover vindt u in document C3/2.</t>
  </si>
  <si>
    <t xml:space="preserve">Vul in de groene blokken hieronder voor elk van de relevante apparaten een korte beschrijving, en het vermogen in Watt in, </t>
  </si>
  <si>
    <t>Het rekenmodel berekent automatisch de vermogens in kWh per jaar, en maakt onderaan de som van het geheel.</t>
  </si>
  <si>
    <t>vereisten aansluitingskast:</t>
  </si>
  <si>
    <t>Geef op het tabblad "aansluitkast" de details weer van het voorziene typeschema voor de aansluitkast.</t>
  </si>
  <si>
    <t>Geef op het tabblad "elektrisch schema" de details weer van van het voorziene elektrisch eendraadsschema.</t>
  </si>
  <si>
    <t xml:space="preserve"> - nodige minimale ruimte beschikbaar voor de aansluiting van alle elementen</t>
  </si>
  <si>
    <t>Voeg bij dit technisch dossier eveneens een technische fiche van deze apparaten.</t>
  </si>
  <si>
    <t>4. Kenmerken van de aansluitkast</t>
  </si>
  <si>
    <t>5. Principeschema van de aansluitkast</t>
  </si>
  <si>
    <t>6. Elektrisch schema van de installatie</t>
  </si>
  <si>
    <t>7. Foto's van de installatie</t>
  </si>
  <si>
    <t>Total per jaar</t>
  </si>
  <si>
    <t xml:space="preserve"> + weekend (24h per dag)</t>
  </si>
  <si>
    <t>Totaal per jaar</t>
  </si>
  <si>
    <t>Forfaitair vastgelegd;</t>
  </si>
  <si>
    <t>(alleen overdag, niet continu)</t>
  </si>
  <si>
    <t>elke dag tussen 7h – 22h en niet continu</t>
  </si>
  <si>
    <t>Verwarming (anti-condens)</t>
  </si>
  <si>
    <t>Forfaitair uren op jaarbasis 24/24</t>
  </si>
  <si>
    <t xml:space="preserve">Algemeen </t>
  </si>
  <si>
    <r>
      <t xml:space="preserve">Forfait </t>
    </r>
    <r>
      <rPr>
        <sz val="11"/>
        <rFont val="Calibri"/>
        <family val="2"/>
        <scheme val="minor"/>
      </rPr>
      <t xml:space="preserve">(kWh) - </t>
    </r>
    <r>
      <rPr>
        <b/>
        <sz val="10"/>
        <rFont val="Arial"/>
        <family val="2"/>
      </rPr>
      <t>24h/24h</t>
    </r>
  </si>
  <si>
    <r>
      <t xml:space="preserve">Forfait </t>
    </r>
    <r>
      <rPr>
        <sz val="11"/>
        <color theme="1"/>
        <rFont val="Calibri"/>
        <family val="2"/>
        <scheme val="minor"/>
      </rPr>
      <t xml:space="preserve">(kWh) - </t>
    </r>
    <r>
      <rPr>
        <b/>
        <sz val="10"/>
        <rFont val="Arial"/>
        <family val="2"/>
      </rPr>
      <t>motor</t>
    </r>
  </si>
  <si>
    <r>
      <t xml:space="preserve">Forfait </t>
    </r>
    <r>
      <rPr>
        <sz val="11"/>
        <color theme="1"/>
        <rFont val="Calibri"/>
        <family val="2"/>
        <scheme val="minor"/>
      </rPr>
      <t>(kWh) -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0"/>
        <color rgb="FFC00000"/>
        <rFont val="Arial"/>
        <family val="2"/>
      </rPr>
      <t>verwarming</t>
    </r>
  </si>
  <si>
    <r>
      <t xml:space="preserve">Forfait </t>
    </r>
    <r>
      <rPr>
        <sz val="11"/>
        <color theme="1"/>
        <rFont val="Calibri"/>
        <family val="2"/>
        <scheme val="minor"/>
      </rPr>
      <t xml:space="preserve">(kWh) - </t>
    </r>
    <r>
      <rPr>
        <b/>
        <sz val="10"/>
        <color rgb="FF00B050"/>
        <rFont val="Arial"/>
        <family val="2"/>
      </rPr>
      <t>ventilatie</t>
    </r>
  </si>
  <si>
    <t>apparaten type 5</t>
  </si>
  <si>
    <t>apparaten type 6</t>
  </si>
  <si>
    <t>apparaten type 7</t>
  </si>
  <si>
    <t>Vereisten aansluitautomaat:</t>
  </si>
  <si>
    <t>- 2 polig maximaal 10 A.</t>
  </si>
  <si>
    <t>- Kortsluitvastheid Icn ≥ 10kA</t>
  </si>
  <si>
    <t>- Ofwel Conform: NBN C61-142.</t>
  </si>
  <si>
    <t>- Ofwel conform: NBN EN60898-1;  C-curve</t>
  </si>
  <si>
    <t>Systeem 1</t>
  </si>
  <si>
    <t>Systeem 1 = Vlaanderen &amp; Brussel</t>
  </si>
  <si>
    <t>Alle weekdagen (ook weekend)</t>
  </si>
  <si>
    <t>(15u per 24u)</t>
  </si>
  <si>
    <t>(9 u per 24u)</t>
  </si>
  <si>
    <t>Systeem 2</t>
  </si>
  <si>
    <t>kWh dal</t>
  </si>
  <si>
    <t>kWh piek</t>
  </si>
  <si>
    <t>Systeem 2 = Wallonië</t>
  </si>
  <si>
    <t>Periode LO van 22h tot 7h</t>
  </si>
  <si>
    <t xml:space="preserve">Periode LO: </t>
  </si>
  <si>
    <t xml:space="preserve">Periode HI: </t>
  </si>
  <si>
    <t>Periode HI van 7u tot 11u &amp; 17u tot 22u</t>
  </si>
  <si>
    <t>Periode LO van 11u tot 17u &amp; 22u tot 7u</t>
  </si>
  <si>
    <t>Periode HI (alleen overdag, niet continu)</t>
  </si>
  <si>
    <t>Periode LO (alleen overdag, niet continu)</t>
  </si>
  <si>
    <t>uren HI</t>
  </si>
  <si>
    <t>Uren LO</t>
  </si>
  <si>
    <t>uren LO</t>
  </si>
  <si>
    <t>kWh HI</t>
  </si>
  <si>
    <t>kWh LO</t>
  </si>
  <si>
    <t>uur/jaar</t>
  </si>
  <si>
    <t>Periode HI: weekdagen 7h – 22h (15h per dag)</t>
  </si>
  <si>
    <t>Periode LO: weekdagen 22h – 7h (9h per 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</si>
</sst>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b/>
      <sz val="9"/>
      <name val="Arial"/>
      <family val="2"/>
    </font>
    <font>
      <b/>
      <sz val="10"/>
      <color rgb="FFC00000"/>
      <name val="Arial"/>
      <family val="2"/>
    </font>
    <font>
      <b/>
      <sz val="11"/>
      <color rgb="FF00B0F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0" fontId="8" fillId="0" borderId="0" xfId="0" applyFont="1"/>
    <xf numFmtId="0" fontId="6" fillId="0" borderId="0" xfId="0" applyFont="1"/>
    <xf numFmtId="0" fontId="0" fillId="0" borderId="2" xfId="0" applyBorder="1"/>
    <xf numFmtId="0" fontId="0" fillId="0" borderId="6" xfId="0" applyBorder="1"/>
    <xf numFmtId="0" fontId="6" fillId="0" borderId="6" xfId="0" applyFont="1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6" fillId="0" borderId="12" xfId="0" applyFont="1" applyBorder="1"/>
    <xf numFmtId="0" fontId="0" fillId="0" borderId="13" xfId="0" applyBorder="1"/>
    <xf numFmtId="0" fontId="0" fillId="0" borderId="4" xfId="0" applyBorder="1"/>
    <xf numFmtId="0" fontId="0" fillId="0" borderId="1" xfId="0" applyBorder="1"/>
    <xf numFmtId="0" fontId="6" fillId="0" borderId="1" xfId="0" applyFont="1" applyBorder="1"/>
    <xf numFmtId="0" fontId="6" fillId="2" borderId="0" xfId="0" applyFont="1" applyFill="1"/>
    <xf numFmtId="0" fontId="0" fillId="2" borderId="0" xfId="0" applyFill="1"/>
    <xf numFmtId="0" fontId="12" fillId="0" borderId="0" xfId="0" applyFont="1"/>
    <xf numFmtId="0" fontId="7" fillId="0" borderId="0" xfId="0" applyFont="1"/>
    <xf numFmtId="0" fontId="6" fillId="0" borderId="11" xfId="0" applyFont="1" applyBorder="1"/>
    <xf numFmtId="0" fontId="13" fillId="0" borderId="0" xfId="0" applyFont="1"/>
    <xf numFmtId="0" fontId="0" fillId="0" borderId="15" xfId="0" applyBorder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4" fillId="3" borderId="2" xfId="1" applyFont="1" applyFill="1" applyBorder="1" applyAlignment="1">
      <alignment vertical="center"/>
    </xf>
    <xf numFmtId="0" fontId="1" fillId="3" borderId="6" xfId="1" applyFill="1" applyBorder="1"/>
    <xf numFmtId="0" fontId="1" fillId="3" borderId="6" xfId="1" applyFill="1" applyBorder="1" applyAlignment="1">
      <alignment vertical="center"/>
    </xf>
    <xf numFmtId="0" fontId="0" fillId="3" borderId="6" xfId="0" applyFill="1" applyBorder="1"/>
    <xf numFmtId="0" fontId="1" fillId="3" borderId="8" xfId="1" applyFill="1" applyBorder="1" applyAlignment="1">
      <alignment vertical="center"/>
    </xf>
    <xf numFmtId="0" fontId="1" fillId="3" borderId="0" xfId="1" applyFill="1"/>
    <xf numFmtId="0" fontId="0" fillId="3" borderId="0" xfId="0" applyFill="1"/>
    <xf numFmtId="0" fontId="9" fillId="3" borderId="0" xfId="1" applyFont="1" applyFill="1" applyAlignment="1">
      <alignment vertical="center"/>
    </xf>
    <xf numFmtId="0" fontId="1" fillId="3" borderId="0" xfId="1" applyFill="1" applyAlignment="1">
      <alignment horizontal="right" vertical="center"/>
    </xf>
    <xf numFmtId="0" fontId="1" fillId="3" borderId="0" xfId="1" applyFill="1" applyAlignment="1">
      <alignment vertical="center"/>
    </xf>
    <xf numFmtId="0" fontId="1" fillId="3" borderId="4" xfId="1" applyFill="1" applyBorder="1"/>
    <xf numFmtId="0" fontId="1" fillId="3" borderId="1" xfId="1" applyFill="1" applyBorder="1"/>
    <xf numFmtId="0" fontId="1" fillId="3" borderId="1" xfId="1" quotePrefix="1" applyFill="1" applyBorder="1" applyAlignment="1">
      <alignment vertical="center"/>
    </xf>
    <xf numFmtId="0" fontId="1" fillId="3" borderId="1" xfId="1" applyFill="1" applyBorder="1" applyAlignment="1">
      <alignment vertical="center"/>
    </xf>
    <xf numFmtId="0" fontId="1" fillId="3" borderId="10" xfId="1" applyFill="1" applyBorder="1"/>
    <xf numFmtId="0" fontId="3" fillId="3" borderId="2" xfId="1" applyFont="1" applyFill="1" applyBorder="1" applyAlignment="1">
      <alignment vertical="center"/>
    </xf>
    <xf numFmtId="0" fontId="1" fillId="3" borderId="4" xfId="1" applyFill="1" applyBorder="1" applyAlignment="1">
      <alignment vertical="center"/>
    </xf>
    <xf numFmtId="0" fontId="0" fillId="3" borderId="1" xfId="0" applyFill="1" applyBorder="1"/>
    <xf numFmtId="0" fontId="18" fillId="3" borderId="2" xfId="1" applyFont="1" applyFill="1" applyBorder="1" applyAlignment="1">
      <alignment vertical="center"/>
    </xf>
    <xf numFmtId="0" fontId="1" fillId="3" borderId="10" xfId="1" applyFill="1" applyBorder="1" applyAlignment="1">
      <alignment vertical="center"/>
    </xf>
    <xf numFmtId="0" fontId="1" fillId="0" borderId="0" xfId="1"/>
    <xf numFmtId="0" fontId="0" fillId="3" borderId="11" xfId="0" applyFill="1" applyBorder="1" applyAlignment="1">
      <alignment horizontal="left"/>
    </xf>
    <xf numFmtId="0" fontId="19" fillId="3" borderId="12" xfId="0" applyFont="1" applyFill="1" applyBorder="1" applyAlignment="1">
      <alignment horizontal="left"/>
    </xf>
    <xf numFmtId="0" fontId="19" fillId="3" borderId="13" xfId="0" applyFont="1" applyFill="1" applyBorder="1" applyAlignment="1">
      <alignment horizontal="left"/>
    </xf>
    <xf numFmtId="0" fontId="0" fillId="3" borderId="2" xfId="0" applyFill="1" applyBorder="1"/>
    <xf numFmtId="0" fontId="0" fillId="3" borderId="7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4" xfId="0" applyFill="1" applyBorder="1"/>
    <xf numFmtId="0" fontId="0" fillId="3" borderId="10" xfId="0" applyFill="1" applyBorder="1"/>
    <xf numFmtId="0" fontId="1" fillId="0" borderId="2" xfId="1" applyBorder="1"/>
    <xf numFmtId="0" fontId="1" fillId="0" borderId="0" xfId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1" fontId="1" fillId="0" borderId="6" xfId="1" applyNumberFormat="1" applyBorder="1" applyAlignment="1">
      <alignment horizontal="center"/>
    </xf>
    <xf numFmtId="2" fontId="1" fillId="0" borderId="0" xfId="1" applyNumberFormat="1" applyAlignment="1">
      <alignment horizontal="center"/>
    </xf>
    <xf numFmtId="0" fontId="1" fillId="0" borderId="1" xfId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2" fontId="4" fillId="0" borderId="1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" fillId="0" borderId="11" xfId="1" applyBorder="1"/>
    <xf numFmtId="0" fontId="1" fillId="0" borderId="12" xfId="1" applyBorder="1" applyAlignment="1">
      <alignment horizontal="center"/>
    </xf>
    <xf numFmtId="1" fontId="4" fillId="0" borderId="12" xfId="1" applyNumberFormat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6" fillId="0" borderId="2" xfId="1" applyFont="1" applyBorder="1"/>
    <xf numFmtId="0" fontId="10" fillId="0" borderId="7" xfId="1" applyFont="1" applyBorder="1"/>
    <xf numFmtId="0" fontId="16" fillId="0" borderId="6" xfId="1" applyFont="1" applyBorder="1" applyAlignment="1">
      <alignment horizontal="center"/>
    </xf>
    <xf numFmtId="0" fontId="17" fillId="0" borderId="7" xfId="1" applyFont="1" applyBorder="1" applyAlignment="1">
      <alignment horizontal="center"/>
    </xf>
    <xf numFmtId="0" fontId="15" fillId="0" borderId="2" xfId="1" applyFont="1" applyBorder="1" applyAlignment="1">
      <alignment horizontal="center"/>
    </xf>
    <xf numFmtId="0" fontId="1" fillId="0" borderId="7" xfId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15" fillId="0" borderId="8" xfId="1" applyFont="1" applyBorder="1" applyAlignment="1">
      <alignment horizontal="center"/>
    </xf>
    <xf numFmtId="0" fontId="15" fillId="0" borderId="9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1" fillId="0" borderId="4" xfId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" fillId="0" borderId="10" xfId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14" fillId="0" borderId="0" xfId="0" applyFont="1"/>
    <xf numFmtId="49" fontId="0" fillId="0" borderId="0" xfId="0" applyNumberFormat="1"/>
    <xf numFmtId="0" fontId="1" fillId="3" borderId="7" xfId="1" applyFill="1" applyBorder="1" applyAlignment="1">
      <alignment vertical="center"/>
    </xf>
    <xf numFmtId="0" fontId="1" fillId="3" borderId="9" xfId="1" applyFill="1" applyBorder="1" applyAlignment="1">
      <alignment vertical="center"/>
    </xf>
    <xf numFmtId="0" fontId="1" fillId="3" borderId="0" xfId="1" applyFill="1" applyAlignment="1">
      <alignment horizontal="left" vertical="center"/>
    </xf>
    <xf numFmtId="1" fontId="1" fillId="3" borderId="0" xfId="1" applyNumberFormat="1" applyFill="1"/>
    <xf numFmtId="1" fontId="1" fillId="3" borderId="1" xfId="1" applyNumberFormat="1" applyFill="1" applyBorder="1"/>
    <xf numFmtId="0" fontId="10" fillId="0" borderId="0" xfId="1" applyFont="1" applyAlignment="1">
      <alignment horizontal="center"/>
    </xf>
    <xf numFmtId="1" fontId="1" fillId="0" borderId="0" xfId="1" applyNumberFormat="1" applyAlignment="1">
      <alignment horizontal="center"/>
    </xf>
    <xf numFmtId="0" fontId="1" fillId="0" borderId="21" xfId="1" applyBorder="1"/>
    <xf numFmtId="0" fontId="1" fillId="0" borderId="21" xfId="1" applyBorder="1" applyAlignment="1">
      <alignment horizontal="center"/>
    </xf>
    <xf numFmtId="0" fontId="10" fillId="0" borderId="21" xfId="1" applyFont="1" applyBorder="1" applyAlignment="1">
      <alignment horizontal="center"/>
    </xf>
    <xf numFmtId="1" fontId="1" fillId="0" borderId="20" xfId="1" applyNumberFormat="1" applyBorder="1" applyAlignment="1">
      <alignment horizontal="center"/>
    </xf>
    <xf numFmtId="1" fontId="1" fillId="0" borderId="21" xfId="1" applyNumberFormat="1" applyBorder="1" applyAlignment="1">
      <alignment horizontal="center"/>
    </xf>
    <xf numFmtId="1" fontId="1" fillId="0" borderId="22" xfId="1" applyNumberFormat="1" applyBorder="1" applyAlignment="1">
      <alignment horizontal="center"/>
    </xf>
    <xf numFmtId="1" fontId="4" fillId="0" borderId="22" xfId="1" applyNumberFormat="1" applyFont="1" applyBorder="1" applyAlignment="1">
      <alignment horizontal="center"/>
    </xf>
    <xf numFmtId="1" fontId="4" fillId="0" borderId="0" xfId="1" applyNumberFormat="1" applyFont="1" applyAlignment="1">
      <alignment horizontal="center"/>
    </xf>
    <xf numFmtId="0" fontId="1" fillId="0" borderId="22" xfId="1" applyBorder="1"/>
    <xf numFmtId="1" fontId="4" fillId="0" borderId="24" xfId="1" applyNumberFormat="1" applyFont="1" applyBorder="1" applyAlignment="1">
      <alignment horizontal="center"/>
    </xf>
    <xf numFmtId="1" fontId="4" fillId="0" borderId="25" xfId="1" applyNumberFormat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1" xfId="1" applyFont="1" applyBorder="1" applyAlignment="1">
      <alignment horizontal="left"/>
    </xf>
    <xf numFmtId="0" fontId="4" fillId="0" borderId="26" xfId="1" applyFont="1" applyBorder="1" applyAlignment="1">
      <alignment horizontal="center"/>
    </xf>
    <xf numFmtId="0" fontId="1" fillId="0" borderId="28" xfId="1" applyBorder="1"/>
    <xf numFmtId="0" fontId="1" fillId="0" borderId="28" xfId="1" applyBorder="1" applyAlignment="1">
      <alignment horizontal="center"/>
    </xf>
    <xf numFmtId="0" fontId="10" fillId="0" borderId="28" xfId="1" applyFont="1" applyBorder="1" applyAlignment="1">
      <alignment horizontal="center"/>
    </xf>
    <xf numFmtId="1" fontId="1" fillId="0" borderId="27" xfId="1" applyNumberFormat="1" applyBorder="1" applyAlignment="1">
      <alignment horizontal="center"/>
    </xf>
    <xf numFmtId="1" fontId="1" fillId="0" borderId="28" xfId="1" applyNumberFormat="1" applyBorder="1" applyAlignment="1">
      <alignment horizontal="center"/>
    </xf>
    <xf numFmtId="1" fontId="1" fillId="0" borderId="29" xfId="1" applyNumberFormat="1" applyBorder="1" applyAlignment="1">
      <alignment horizontal="center"/>
    </xf>
    <xf numFmtId="1" fontId="4" fillId="0" borderId="29" xfId="1" applyNumberFormat="1" applyFont="1" applyBorder="1" applyAlignment="1">
      <alignment horizontal="center"/>
    </xf>
    <xf numFmtId="0" fontId="1" fillId="0" borderId="29" xfId="1" applyBorder="1"/>
    <xf numFmtId="1" fontId="4" fillId="0" borderId="30" xfId="1" applyNumberFormat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1" fillId="3" borderId="1" xfId="1" applyFill="1" applyBorder="1" applyAlignment="1">
      <alignment horizontal="left" vertical="center"/>
    </xf>
    <xf numFmtId="0" fontId="1" fillId="3" borderId="1" xfId="1" applyFill="1" applyBorder="1" applyAlignment="1">
      <alignment horizontal="left"/>
    </xf>
    <xf numFmtId="1" fontId="0" fillId="0" borderId="0" xfId="0" applyNumberFormat="1"/>
    <xf numFmtId="0" fontId="2" fillId="0" borderId="1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1" fontId="0" fillId="0" borderId="43" xfId="0" applyNumberFormat="1" applyBorder="1" applyAlignment="1">
      <alignment horizontal="center"/>
    </xf>
    <xf numFmtId="1" fontId="0" fillId="0" borderId="38" xfId="0" applyNumberFormat="1" applyBorder="1" applyAlignment="1">
      <alignment horizontal="center"/>
    </xf>
    <xf numFmtId="0" fontId="0" fillId="0" borderId="0" xfId="0" applyAlignment="1">
      <alignment horizontal="left"/>
    </xf>
    <xf numFmtId="1" fontId="0" fillId="0" borderId="23" xfId="0" applyNumberForma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2" borderId="2" xfId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2" borderId="8" xfId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1" fillId="0" borderId="3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32" xfId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2" fillId="0" borderId="3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0" fillId="2" borderId="40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37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4" fillId="0" borderId="44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horizontal="center"/>
    </xf>
  </cellXfs>
  <cellStyles count="2">
    <cellStyle name="Normal" xfId="0" builtinId="0"/>
    <cellStyle name="Normal 2" xfId="1" xr:uid="{EA7EB6AA-D967-4973-A971-FE3B36D270A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99"/>
      <color rgb="FFCCECFF"/>
      <color rgb="FF5B9BD5"/>
      <color rgb="FF41719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58</xdr:row>
      <xdr:rowOff>38100</xdr:rowOff>
    </xdr:from>
    <xdr:to>
      <xdr:col>2</xdr:col>
      <xdr:colOff>276225</xdr:colOff>
      <xdr:row>61</xdr:row>
      <xdr:rowOff>57150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45E9429A-A4D4-4A1B-9495-DF32CA1F19B2}"/>
            </a:ext>
          </a:extLst>
        </xdr:cNvPr>
        <xdr:cNvSpPr/>
      </xdr:nvSpPr>
      <xdr:spPr>
        <a:xfrm>
          <a:off x="971550" y="7429500"/>
          <a:ext cx="180975" cy="590550"/>
        </a:xfrm>
        <a:prstGeom prst="downArrow">
          <a:avLst/>
        </a:prstGeom>
        <a:solidFill>
          <a:srgbClr val="5B9BD5">
            <a:alpha val="50196"/>
          </a:srgbClr>
        </a:solidFill>
        <a:ln>
          <a:solidFill>
            <a:srgbClr val="41719C">
              <a:alpha val="50196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7</xdr:col>
      <xdr:colOff>238124</xdr:colOff>
      <xdr:row>146</xdr:row>
      <xdr:rowOff>104775</xdr:rowOff>
    </xdr:from>
    <xdr:to>
      <xdr:col>7</xdr:col>
      <xdr:colOff>438149</xdr:colOff>
      <xdr:row>150</xdr:row>
      <xdr:rowOff>57150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CDC17FEB-58B6-4AA4-84B9-0F75FFFE27CA}"/>
            </a:ext>
          </a:extLst>
        </xdr:cNvPr>
        <xdr:cNvSpPr/>
      </xdr:nvSpPr>
      <xdr:spPr>
        <a:xfrm>
          <a:off x="3962399" y="25469850"/>
          <a:ext cx="200025" cy="762000"/>
        </a:xfrm>
        <a:prstGeom prst="downArrow">
          <a:avLst/>
        </a:prstGeom>
        <a:solidFill>
          <a:srgbClr val="5B9BD5">
            <a:alpha val="50196"/>
          </a:srgbClr>
        </a:solidFill>
        <a:ln>
          <a:solidFill>
            <a:srgbClr val="41719C">
              <a:alpha val="50196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nl-B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609064</xdr:colOff>
      <xdr:row>146</xdr:row>
      <xdr:rowOff>31012</xdr:rowOff>
    </xdr:from>
    <xdr:to>
      <xdr:col>6</xdr:col>
      <xdr:colOff>131821</xdr:colOff>
      <xdr:row>151</xdr:row>
      <xdr:rowOff>35680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A8C35DDD-7053-4B58-AEB9-8739CE856691}"/>
            </a:ext>
          </a:extLst>
        </xdr:cNvPr>
        <xdr:cNvSpPr/>
      </xdr:nvSpPr>
      <xdr:spPr>
        <a:xfrm rot="2209174">
          <a:off x="3114139" y="25396087"/>
          <a:ext cx="132357" cy="919068"/>
        </a:xfrm>
        <a:prstGeom prst="downArrow">
          <a:avLst/>
        </a:prstGeom>
        <a:solidFill>
          <a:srgbClr val="5B9BD5">
            <a:alpha val="50196"/>
          </a:srgbClr>
        </a:solidFill>
        <a:ln>
          <a:solidFill>
            <a:srgbClr val="41719C">
              <a:alpha val="50196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nl-B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438150</xdr:colOff>
      <xdr:row>58</xdr:row>
      <xdr:rowOff>38100</xdr:rowOff>
    </xdr:from>
    <xdr:to>
      <xdr:col>3</xdr:col>
      <xdr:colOff>619125</xdr:colOff>
      <xdr:row>61</xdr:row>
      <xdr:rowOff>57150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340D8505-BA6F-4CBB-81B6-C8B62B9B154C}"/>
            </a:ext>
          </a:extLst>
        </xdr:cNvPr>
        <xdr:cNvSpPr/>
      </xdr:nvSpPr>
      <xdr:spPr>
        <a:xfrm>
          <a:off x="1695450" y="7429500"/>
          <a:ext cx="180975" cy="590550"/>
        </a:xfrm>
        <a:prstGeom prst="downArrow">
          <a:avLst/>
        </a:prstGeom>
        <a:solidFill>
          <a:srgbClr val="5B9BD5">
            <a:alpha val="50196"/>
          </a:srgbClr>
        </a:solidFill>
        <a:ln>
          <a:solidFill>
            <a:srgbClr val="41719C">
              <a:alpha val="50196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7</xdr:col>
      <xdr:colOff>219075</xdr:colOff>
      <xdr:row>156</xdr:row>
      <xdr:rowOff>28575</xdr:rowOff>
    </xdr:from>
    <xdr:to>
      <xdr:col>7</xdr:col>
      <xdr:colOff>400050</xdr:colOff>
      <xdr:row>157</xdr:row>
      <xdr:rowOff>47625</xdr:rowOff>
    </xdr:to>
    <xdr:sp macro="" textlink="">
      <xdr:nvSpPr>
        <xdr:cNvPr id="7" name="Arrow: Down 6">
          <a:extLst>
            <a:ext uri="{FF2B5EF4-FFF2-40B4-BE49-F238E27FC236}">
              <a16:creationId xmlns:a16="http://schemas.microsoft.com/office/drawing/2014/main" id="{61AD5830-AF0A-4D30-B2F3-1A5328CCFF25}"/>
            </a:ext>
          </a:extLst>
        </xdr:cNvPr>
        <xdr:cNvSpPr/>
      </xdr:nvSpPr>
      <xdr:spPr>
        <a:xfrm>
          <a:off x="4333875" y="23736300"/>
          <a:ext cx="180975" cy="209550"/>
        </a:xfrm>
        <a:prstGeom prst="downArrow">
          <a:avLst/>
        </a:prstGeom>
        <a:solidFill>
          <a:srgbClr val="5B9BD5">
            <a:alpha val="50196"/>
          </a:srgbClr>
        </a:solidFill>
        <a:ln>
          <a:solidFill>
            <a:srgbClr val="41719C">
              <a:alpha val="50196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nl-B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262</xdr:row>
      <xdr:rowOff>0</xdr:rowOff>
    </xdr:from>
    <xdr:to>
      <xdr:col>9</xdr:col>
      <xdr:colOff>95250</xdr:colOff>
      <xdr:row>265</xdr:row>
      <xdr:rowOff>19050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224E4C-E4FB-4C45-8F86-02B3C2D4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5053250"/>
          <a:ext cx="48196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10</xdr:col>
      <xdr:colOff>638175</xdr:colOff>
      <xdr:row>275</xdr:row>
      <xdr:rowOff>152400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5EC56C1-43A0-41B0-8183-39C7085F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5815250"/>
          <a:ext cx="597217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114301</xdr:colOff>
      <xdr:row>1</xdr:row>
      <xdr:rowOff>114301</xdr:rowOff>
    </xdr:from>
    <xdr:to>
      <xdr:col>12</xdr:col>
      <xdr:colOff>533129</xdr:colOff>
      <xdr:row>4</xdr:row>
      <xdr:rowOff>57151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50917F1-9234-4DC2-904D-69A15B5EA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6" y="304801"/>
          <a:ext cx="1695177" cy="590550"/>
        </a:xfrm>
        <a:prstGeom prst="rect">
          <a:avLst/>
        </a:prstGeom>
      </xdr:spPr>
    </xdr:pic>
    <xdr:clientData/>
  </xdr:twoCellAnchor>
  <xdr:twoCellAnchor editAs="oneCell">
    <xdr:from>
      <xdr:col>2</xdr:col>
      <xdr:colOff>7131</xdr:colOff>
      <xdr:row>230</xdr:row>
      <xdr:rowOff>24957</xdr:rowOff>
    </xdr:from>
    <xdr:to>
      <xdr:col>8</xdr:col>
      <xdr:colOff>222309</xdr:colOff>
      <xdr:row>254</xdr:row>
      <xdr:rowOff>138544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0E9B7E-2755-A886-0A60-9E5E4C42A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2040" y="44125707"/>
          <a:ext cx="4085792" cy="4685587"/>
        </a:xfrm>
        <a:prstGeom prst="rect">
          <a:avLst/>
        </a:prstGeom>
      </xdr:spPr>
    </xdr:pic>
    <xdr:clientData/>
  </xdr:twoCellAnchor>
  <xdr:twoCellAnchor editAs="oneCell">
    <xdr:from>
      <xdr:col>2</xdr:col>
      <xdr:colOff>43295</xdr:colOff>
      <xdr:row>207</xdr:row>
      <xdr:rowOff>112567</xdr:rowOff>
    </xdr:from>
    <xdr:to>
      <xdr:col>6</xdr:col>
      <xdr:colOff>216477</xdr:colOff>
      <xdr:row>213</xdr:row>
      <xdr:rowOff>31388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903131A-A946-8B24-06E4-FAF1EAE1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8204" y="39779862"/>
          <a:ext cx="2831523" cy="1061821"/>
        </a:xfrm>
        <a:prstGeom prst="rect">
          <a:avLst/>
        </a:prstGeom>
      </xdr:spPr>
    </xdr:pic>
    <xdr:clientData/>
  </xdr:twoCellAnchor>
  <xdr:twoCellAnchor editAs="oneCell">
    <xdr:from>
      <xdr:col>9</xdr:col>
      <xdr:colOff>17319</xdr:colOff>
      <xdr:row>173</xdr:row>
      <xdr:rowOff>0</xdr:rowOff>
    </xdr:from>
    <xdr:to>
      <xdr:col>12</xdr:col>
      <xdr:colOff>414771</xdr:colOff>
      <xdr:row>191</xdr:row>
      <xdr:rowOff>171450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01B298F-D770-B1CE-1D89-DF28B3739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3614" y="33190295"/>
          <a:ext cx="2276475" cy="3600450"/>
        </a:xfrm>
        <a:prstGeom prst="rect">
          <a:avLst/>
        </a:prstGeom>
      </xdr:spPr>
    </xdr:pic>
    <xdr:clientData/>
  </xdr:twoCellAnchor>
  <xdr:twoCellAnchor editAs="oneCell">
    <xdr:from>
      <xdr:col>9</xdr:col>
      <xdr:colOff>34636</xdr:colOff>
      <xdr:row>195</xdr:row>
      <xdr:rowOff>43296</xdr:rowOff>
    </xdr:from>
    <xdr:to>
      <xdr:col>15</xdr:col>
      <xdr:colOff>257985</xdr:colOff>
      <xdr:row>206</xdr:row>
      <xdr:rowOff>148936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94CADAF-DDAA-7507-19CF-6F99039D6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0931" y="37424591"/>
          <a:ext cx="3920781" cy="2201140"/>
        </a:xfrm>
        <a:prstGeom prst="rect">
          <a:avLst/>
        </a:prstGeom>
      </xdr:spPr>
    </xdr:pic>
    <xdr:clientData/>
  </xdr:twoCellAnchor>
  <xdr:twoCellAnchor editAs="oneCell">
    <xdr:from>
      <xdr:col>1</xdr:col>
      <xdr:colOff>259773</xdr:colOff>
      <xdr:row>174</xdr:row>
      <xdr:rowOff>86592</xdr:rowOff>
    </xdr:from>
    <xdr:to>
      <xdr:col>6</xdr:col>
      <xdr:colOff>238125</xdr:colOff>
      <xdr:row>205</xdr:row>
      <xdr:rowOff>67542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E89B181-811C-BBD9-42F9-44074F388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33467387"/>
          <a:ext cx="2905125" cy="58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Z279"/>
  <sheetViews>
    <sheetView tabSelected="1" topLeftCell="A162" zoomScale="110" zoomScaleNormal="110" workbookViewId="0">
      <selection activeCell="S177" sqref="S177"/>
    </sheetView>
  </sheetViews>
  <sheetFormatPr defaultRowHeight="15" x14ac:dyDescent="0.25"/>
  <cols>
    <col min="1" max="1" width="3.28515625" customWidth="1"/>
    <col min="2" max="2" width="4" customWidth="1"/>
    <col min="3" max="3" width="6.28515625" customWidth="1"/>
    <col min="4" max="4" width="15.42578125" customWidth="1"/>
    <col min="9" max="9" width="9.5703125" customWidth="1"/>
    <col min="11" max="11" width="10" customWidth="1"/>
    <col min="24" max="24" width="4.42578125" customWidth="1"/>
    <col min="25" max="25" width="7.42578125" customWidth="1"/>
  </cols>
  <sheetData>
    <row r="2" spans="2:14" ht="21" x14ac:dyDescent="0.35">
      <c r="B2" s="1" t="s">
        <v>104</v>
      </c>
    </row>
    <row r="3" spans="2:14" x14ac:dyDescent="0.25">
      <c r="B3" s="2" t="s">
        <v>103</v>
      </c>
    </row>
    <row r="4" spans="2:14" ht="15" customHeight="1" x14ac:dyDescent="0.25">
      <c r="B4" s="2"/>
    </row>
    <row r="5" spans="2:14" x14ac:dyDescent="0.25">
      <c r="B5" s="2" t="s">
        <v>132</v>
      </c>
    </row>
    <row r="6" spans="2:14" x14ac:dyDescent="0.25">
      <c r="B6" s="3" t="s">
        <v>133</v>
      </c>
      <c r="C6" s="4"/>
      <c r="D6" s="5" t="s">
        <v>137</v>
      </c>
      <c r="E6" s="4"/>
      <c r="F6" s="4"/>
      <c r="G6" s="4"/>
      <c r="H6" s="4"/>
      <c r="I6" s="4"/>
      <c r="J6" s="4"/>
      <c r="K6" s="4"/>
      <c r="L6" s="4"/>
      <c r="M6" s="4"/>
      <c r="N6" s="6"/>
    </row>
    <row r="7" spans="2:14" x14ac:dyDescent="0.25">
      <c r="B7" s="7" t="s">
        <v>134</v>
      </c>
      <c r="C7" s="8"/>
      <c r="D7" s="9" t="s">
        <v>138</v>
      </c>
      <c r="E7" s="8"/>
      <c r="F7" s="8"/>
      <c r="G7" s="8"/>
      <c r="H7" s="8"/>
      <c r="I7" s="8"/>
      <c r="J7" s="8"/>
      <c r="K7" s="8"/>
      <c r="L7" s="8"/>
      <c r="M7" s="10"/>
      <c r="N7" s="6"/>
    </row>
    <row r="8" spans="2:14" x14ac:dyDescent="0.25">
      <c r="B8" s="7" t="s">
        <v>135</v>
      </c>
      <c r="C8" s="8"/>
      <c r="D8" s="9" t="s">
        <v>139</v>
      </c>
      <c r="E8" s="8"/>
      <c r="F8" s="8"/>
      <c r="G8" s="8"/>
      <c r="H8" s="8"/>
      <c r="I8" s="8"/>
      <c r="J8" s="8"/>
      <c r="K8" s="8"/>
      <c r="L8" s="8"/>
      <c r="M8" s="10"/>
      <c r="N8" s="6"/>
    </row>
    <row r="9" spans="2:14" x14ac:dyDescent="0.25">
      <c r="B9" s="11" t="s">
        <v>136</v>
      </c>
      <c r="C9" s="12"/>
      <c r="D9" s="13" t="s">
        <v>140</v>
      </c>
      <c r="E9" s="12"/>
      <c r="F9" s="12"/>
      <c r="G9" s="12"/>
      <c r="H9" s="12"/>
      <c r="I9" s="12"/>
      <c r="J9" s="12"/>
      <c r="K9" s="12"/>
      <c r="L9" s="12"/>
      <c r="M9" s="12"/>
      <c r="N9" s="6"/>
    </row>
    <row r="10" spans="2:14" x14ac:dyDescent="0.25">
      <c r="B10" s="2" t="s">
        <v>141</v>
      </c>
    </row>
    <row r="11" spans="2:14" x14ac:dyDescent="0.25">
      <c r="B11" s="2"/>
    </row>
    <row r="12" spans="2:14" x14ac:dyDescent="0.25">
      <c r="B12" s="14" t="s">
        <v>142</v>
      </c>
      <c r="C12" s="15"/>
      <c r="D12" s="15"/>
      <c r="E12" s="15"/>
      <c r="F12" s="15"/>
      <c r="G12" s="15"/>
    </row>
    <row r="14" spans="2:14" ht="18.75" x14ac:dyDescent="0.3">
      <c r="B14" s="16" t="s">
        <v>111</v>
      </c>
    </row>
    <row r="16" spans="2:14" x14ac:dyDescent="0.25">
      <c r="B16" s="17" t="s">
        <v>9</v>
      </c>
    </row>
    <row r="17" spans="2:12" x14ac:dyDescent="0.25">
      <c r="B17" s="7" t="s">
        <v>10</v>
      </c>
      <c r="C17" s="8"/>
      <c r="D17" s="10"/>
      <c r="E17" s="150"/>
      <c r="F17" s="151"/>
      <c r="G17" s="151"/>
      <c r="H17" s="151"/>
      <c r="I17" s="151"/>
      <c r="J17" s="151"/>
      <c r="K17" s="151"/>
      <c r="L17" s="152"/>
    </row>
    <row r="18" spans="2:12" x14ac:dyDescent="0.25">
      <c r="B18" s="18" t="s">
        <v>14</v>
      </c>
      <c r="C18" s="8"/>
      <c r="D18" s="10"/>
      <c r="E18" s="150"/>
      <c r="F18" s="151"/>
      <c r="G18" s="151"/>
      <c r="H18" s="151"/>
      <c r="I18" s="151"/>
      <c r="J18" s="151"/>
      <c r="K18" s="151"/>
      <c r="L18" s="152"/>
    </row>
    <row r="19" spans="2:12" x14ac:dyDescent="0.25">
      <c r="B19" s="18" t="s">
        <v>11</v>
      </c>
      <c r="C19" s="8"/>
      <c r="D19" s="10"/>
      <c r="E19" s="150"/>
      <c r="F19" s="151"/>
      <c r="G19" s="151"/>
      <c r="H19" s="151"/>
      <c r="I19" s="151"/>
      <c r="J19" s="151"/>
      <c r="K19" s="151"/>
      <c r="L19" s="152"/>
    </row>
    <row r="20" spans="2:12" x14ac:dyDescent="0.25">
      <c r="B20" s="18" t="s">
        <v>12</v>
      </c>
      <c r="C20" s="8"/>
      <c r="D20" s="10"/>
      <c r="E20" s="150"/>
      <c r="F20" s="151"/>
      <c r="G20" s="151"/>
      <c r="H20" s="151"/>
      <c r="I20" s="151"/>
      <c r="J20" s="151"/>
      <c r="K20" s="151"/>
      <c r="L20" s="152"/>
    </row>
    <row r="21" spans="2:12" x14ac:dyDescent="0.25">
      <c r="B21" s="18" t="s">
        <v>13</v>
      </c>
      <c r="C21" s="8"/>
      <c r="D21" s="10"/>
      <c r="E21" s="150"/>
      <c r="F21" s="151"/>
      <c r="G21" s="151"/>
      <c r="H21" s="151"/>
      <c r="I21" s="151"/>
      <c r="J21" s="151"/>
      <c r="K21" s="151"/>
      <c r="L21" s="152"/>
    </row>
    <row r="22" spans="2:12" x14ac:dyDescent="0.25">
      <c r="B22" s="18" t="s">
        <v>15</v>
      </c>
      <c r="C22" s="8"/>
      <c r="D22" s="10"/>
      <c r="E22" s="150"/>
      <c r="F22" s="151"/>
      <c r="G22" s="151"/>
      <c r="H22" s="151"/>
      <c r="I22" s="151"/>
      <c r="J22" s="151"/>
      <c r="K22" s="151"/>
      <c r="L22" s="152"/>
    </row>
    <row r="23" spans="2:12" x14ac:dyDescent="0.25">
      <c r="B23" s="18" t="s">
        <v>16</v>
      </c>
      <c r="C23" s="8"/>
      <c r="D23" s="10"/>
      <c r="E23" s="150"/>
      <c r="F23" s="151"/>
      <c r="G23" s="151"/>
      <c r="H23" s="151"/>
      <c r="I23" s="151"/>
      <c r="J23" s="151"/>
      <c r="K23" s="151"/>
      <c r="L23" s="152"/>
    </row>
    <row r="24" spans="2:12" x14ac:dyDescent="0.25">
      <c r="B24" s="2"/>
    </row>
    <row r="25" spans="2:12" x14ac:dyDescent="0.25">
      <c r="B25" s="19" t="s">
        <v>100</v>
      </c>
    </row>
    <row r="26" spans="2:12" x14ac:dyDescent="0.25">
      <c r="B26" s="18" t="s">
        <v>10</v>
      </c>
      <c r="C26" s="8"/>
      <c r="D26" s="10"/>
      <c r="E26" s="150"/>
      <c r="F26" s="151"/>
      <c r="G26" s="151"/>
      <c r="H26" s="151"/>
      <c r="I26" s="151"/>
      <c r="J26" s="151"/>
      <c r="K26" s="151"/>
      <c r="L26" s="152"/>
    </row>
    <row r="27" spans="2:12" x14ac:dyDescent="0.25">
      <c r="B27" s="18" t="s">
        <v>14</v>
      </c>
      <c r="C27" s="8"/>
      <c r="D27" s="10"/>
      <c r="E27" s="150"/>
      <c r="F27" s="151"/>
      <c r="G27" s="151"/>
      <c r="H27" s="151"/>
      <c r="I27" s="151"/>
      <c r="J27" s="151"/>
      <c r="K27" s="151"/>
      <c r="L27" s="152"/>
    </row>
    <row r="28" spans="2:12" x14ac:dyDescent="0.25">
      <c r="B28" s="18" t="s">
        <v>11</v>
      </c>
      <c r="C28" s="8"/>
      <c r="D28" s="10"/>
      <c r="E28" s="150"/>
      <c r="F28" s="151"/>
      <c r="G28" s="151"/>
      <c r="H28" s="151"/>
      <c r="I28" s="151"/>
      <c r="J28" s="151"/>
      <c r="K28" s="151"/>
      <c r="L28" s="152"/>
    </row>
    <row r="29" spans="2:12" x14ac:dyDescent="0.25">
      <c r="B29" s="7" t="s">
        <v>12</v>
      </c>
      <c r="C29" s="8"/>
      <c r="D29" s="10"/>
      <c r="E29" s="150"/>
      <c r="F29" s="151"/>
      <c r="G29" s="151"/>
      <c r="H29" s="151"/>
      <c r="I29" s="151"/>
      <c r="J29" s="151"/>
      <c r="K29" s="151"/>
      <c r="L29" s="152"/>
    </row>
    <row r="30" spans="2:12" x14ac:dyDescent="0.25">
      <c r="B30" s="7" t="s">
        <v>13</v>
      </c>
      <c r="C30" s="8"/>
      <c r="D30" s="10"/>
      <c r="E30" s="150"/>
      <c r="F30" s="151"/>
      <c r="G30" s="151"/>
      <c r="H30" s="151"/>
      <c r="I30" s="151"/>
      <c r="J30" s="151"/>
      <c r="K30" s="151"/>
      <c r="L30" s="152"/>
    </row>
    <row r="31" spans="2:12" x14ac:dyDescent="0.25">
      <c r="B31" s="7" t="s">
        <v>15</v>
      </c>
      <c r="C31" s="8"/>
      <c r="D31" s="10"/>
      <c r="E31" s="150"/>
      <c r="F31" s="151"/>
      <c r="G31" s="151"/>
      <c r="H31" s="151"/>
      <c r="I31" s="151"/>
      <c r="J31" s="151"/>
      <c r="K31" s="151"/>
      <c r="L31" s="152"/>
    </row>
    <row r="32" spans="2:12" x14ac:dyDescent="0.25">
      <c r="B32" s="7" t="s">
        <v>16</v>
      </c>
      <c r="C32" s="8"/>
      <c r="D32" s="10"/>
      <c r="E32" s="150"/>
      <c r="F32" s="151"/>
      <c r="G32" s="151"/>
      <c r="H32" s="151"/>
      <c r="I32" s="151"/>
      <c r="J32" s="151"/>
      <c r="K32" s="151"/>
      <c r="L32" s="152"/>
    </row>
    <row r="34" spans="2:12" x14ac:dyDescent="0.25">
      <c r="B34" s="17" t="s">
        <v>67</v>
      </c>
    </row>
    <row r="35" spans="2:12" x14ac:dyDescent="0.25">
      <c r="B35" t="s">
        <v>122</v>
      </c>
    </row>
    <row r="36" spans="2:12" ht="6" customHeight="1" x14ac:dyDescent="0.25"/>
    <row r="37" spans="2:12" x14ac:dyDescent="0.25">
      <c r="B37" s="150"/>
      <c r="C37" s="20" t="s">
        <v>17</v>
      </c>
      <c r="D37" s="8" t="s">
        <v>18</v>
      </c>
      <c r="E37" s="8"/>
      <c r="F37" s="8"/>
      <c r="G37" s="8"/>
      <c r="H37" s="8"/>
      <c r="I37" s="8"/>
      <c r="J37" s="8"/>
      <c r="K37" s="8"/>
      <c r="L37" s="10"/>
    </row>
    <row r="38" spans="2:12" x14ac:dyDescent="0.25">
      <c r="B38" s="150"/>
      <c r="C38" s="20" t="s">
        <v>19</v>
      </c>
      <c r="D38" s="8" t="s">
        <v>20</v>
      </c>
      <c r="E38" s="8"/>
      <c r="F38" s="8"/>
      <c r="G38" s="8"/>
      <c r="H38" s="8"/>
      <c r="I38" s="8"/>
      <c r="J38" s="8"/>
      <c r="K38" s="8"/>
      <c r="L38" s="10"/>
    </row>
    <row r="39" spans="2:12" x14ac:dyDescent="0.25">
      <c r="B39" s="150"/>
      <c r="C39" s="20" t="s">
        <v>21</v>
      </c>
      <c r="D39" s="8" t="s">
        <v>22</v>
      </c>
      <c r="E39" s="8"/>
      <c r="F39" s="8"/>
      <c r="G39" s="8"/>
      <c r="H39" s="8"/>
      <c r="I39" s="8"/>
      <c r="J39" s="8"/>
      <c r="K39" s="8"/>
      <c r="L39" s="10"/>
    </row>
    <row r="40" spans="2:12" x14ac:dyDescent="0.25">
      <c r="B40" s="150"/>
      <c r="C40" s="20" t="s">
        <v>23</v>
      </c>
      <c r="D40" s="8" t="s">
        <v>24</v>
      </c>
      <c r="E40" s="8"/>
      <c r="F40" s="8"/>
      <c r="G40" s="8"/>
      <c r="H40" s="8"/>
      <c r="I40" s="8"/>
      <c r="J40" s="8"/>
      <c r="K40" s="8"/>
      <c r="L40" s="10"/>
    </row>
    <row r="41" spans="2:12" x14ac:dyDescent="0.25">
      <c r="B41" s="150"/>
      <c r="C41" s="20" t="s">
        <v>25</v>
      </c>
      <c r="D41" s="8" t="s">
        <v>26</v>
      </c>
      <c r="E41" s="8"/>
      <c r="F41" s="8"/>
      <c r="G41" s="8"/>
      <c r="H41" s="8"/>
      <c r="I41" s="8"/>
      <c r="J41" s="8"/>
      <c r="K41" s="8"/>
      <c r="L41" s="10"/>
    </row>
    <row r="42" spans="2:12" x14ac:dyDescent="0.25">
      <c r="B42" s="150"/>
      <c r="C42" s="20" t="s">
        <v>27</v>
      </c>
      <c r="D42" s="8" t="s">
        <v>28</v>
      </c>
      <c r="E42" s="8"/>
      <c r="F42" s="8"/>
      <c r="G42" s="8"/>
      <c r="H42" s="8"/>
      <c r="I42" s="8"/>
      <c r="J42" s="8"/>
      <c r="K42" s="8"/>
      <c r="L42" s="10"/>
    </row>
    <row r="43" spans="2:12" x14ac:dyDescent="0.25">
      <c r="B43" s="150"/>
      <c r="C43" s="20" t="s">
        <v>29</v>
      </c>
      <c r="D43" s="8" t="s">
        <v>30</v>
      </c>
      <c r="E43" s="8"/>
      <c r="F43" s="8"/>
      <c r="G43" s="8"/>
      <c r="H43" s="8"/>
      <c r="I43" s="8"/>
      <c r="J43" s="8"/>
      <c r="K43" s="8"/>
      <c r="L43" s="10"/>
    </row>
    <row r="44" spans="2:12" x14ac:dyDescent="0.25">
      <c r="B44" s="150"/>
      <c r="C44" s="20" t="s">
        <v>31</v>
      </c>
      <c r="D44" s="8" t="s">
        <v>32</v>
      </c>
      <c r="E44" s="8"/>
      <c r="F44" s="8"/>
      <c r="G44" s="8"/>
      <c r="H44" s="8"/>
      <c r="I44" s="8"/>
      <c r="J44" s="8"/>
      <c r="K44" s="8"/>
      <c r="L44" s="10"/>
    </row>
    <row r="45" spans="2:12" x14ac:dyDescent="0.25">
      <c r="B45" s="150"/>
      <c r="C45" s="20" t="s">
        <v>33</v>
      </c>
      <c r="D45" s="8" t="s">
        <v>34</v>
      </c>
      <c r="E45" s="8"/>
      <c r="F45" s="8"/>
      <c r="G45" s="8"/>
      <c r="H45" s="8"/>
      <c r="I45" s="8"/>
      <c r="J45" s="8"/>
      <c r="K45" s="8"/>
      <c r="L45" s="10"/>
    </row>
    <row r="46" spans="2:12" x14ac:dyDescent="0.25">
      <c r="B46" s="150"/>
      <c r="C46" s="20" t="s">
        <v>35</v>
      </c>
      <c r="D46" s="8" t="s">
        <v>36</v>
      </c>
      <c r="E46" s="8"/>
      <c r="F46" s="8"/>
      <c r="G46" s="8"/>
      <c r="H46" s="8"/>
      <c r="I46" s="8"/>
      <c r="J46" s="8"/>
      <c r="K46" s="8"/>
      <c r="L46" s="10"/>
    </row>
    <row r="47" spans="2:12" x14ac:dyDescent="0.25">
      <c r="B47" s="150"/>
      <c r="C47" s="20" t="s">
        <v>37</v>
      </c>
      <c r="D47" s="8" t="s">
        <v>38</v>
      </c>
      <c r="E47" s="8"/>
      <c r="F47" s="8"/>
      <c r="G47" s="8"/>
      <c r="H47" s="8"/>
      <c r="I47" s="8"/>
      <c r="J47" s="8"/>
      <c r="K47" s="8"/>
      <c r="L47" s="10"/>
    </row>
    <row r="48" spans="2:12" x14ac:dyDescent="0.25">
      <c r="B48" s="150"/>
      <c r="C48" s="20" t="s">
        <v>39</v>
      </c>
      <c r="D48" s="8" t="s">
        <v>40</v>
      </c>
      <c r="E48" s="8"/>
      <c r="F48" s="8"/>
      <c r="G48" s="8"/>
      <c r="H48" s="8"/>
      <c r="I48" s="8"/>
      <c r="J48" s="8"/>
      <c r="K48" s="8"/>
      <c r="L48" s="10"/>
    </row>
    <row r="49" spans="2:15" x14ac:dyDescent="0.25">
      <c r="B49" s="150"/>
      <c r="C49" s="20" t="s">
        <v>41</v>
      </c>
      <c r="D49" s="8" t="s">
        <v>42</v>
      </c>
      <c r="E49" s="8"/>
      <c r="F49" s="8"/>
      <c r="G49" s="8"/>
      <c r="H49" s="8"/>
      <c r="I49" s="8"/>
      <c r="J49" s="8"/>
      <c r="K49" s="8"/>
      <c r="L49" s="10"/>
    </row>
    <row r="50" spans="2:15" x14ac:dyDescent="0.25">
      <c r="B50" s="150"/>
      <c r="C50" s="20" t="s">
        <v>43</v>
      </c>
      <c r="D50" s="8" t="s">
        <v>44</v>
      </c>
      <c r="E50" s="8"/>
      <c r="F50" s="8"/>
      <c r="G50" s="8"/>
      <c r="H50" s="8"/>
      <c r="I50" s="8"/>
      <c r="J50" s="8"/>
      <c r="K50" s="8"/>
      <c r="L50" s="10"/>
    </row>
    <row r="51" spans="2:15" x14ac:dyDescent="0.25">
      <c r="B51" s="150"/>
      <c r="C51" s="20" t="s">
        <v>45</v>
      </c>
      <c r="D51" s="8" t="s">
        <v>46</v>
      </c>
      <c r="E51" s="8"/>
      <c r="F51" s="8"/>
      <c r="G51" s="8"/>
      <c r="H51" s="8"/>
      <c r="I51" s="8"/>
      <c r="J51" s="8"/>
      <c r="K51" s="8"/>
      <c r="L51" s="10"/>
    </row>
    <row r="52" spans="2:15" x14ac:dyDescent="0.25">
      <c r="B52" s="150"/>
      <c r="C52" s="20" t="s">
        <v>47</v>
      </c>
      <c r="D52" s="8" t="s">
        <v>48</v>
      </c>
      <c r="E52" s="8"/>
      <c r="F52" s="8"/>
      <c r="G52" s="8"/>
      <c r="H52" s="8"/>
      <c r="I52" s="8"/>
      <c r="J52" s="8"/>
      <c r="K52" s="8"/>
      <c r="L52" s="10"/>
    </row>
    <row r="53" spans="2:15" x14ac:dyDescent="0.25">
      <c r="B53" s="150"/>
      <c r="C53" s="20" t="s">
        <v>49</v>
      </c>
      <c r="D53" s="8" t="s">
        <v>50</v>
      </c>
      <c r="E53" s="8"/>
      <c r="F53" s="8"/>
      <c r="G53" s="8"/>
      <c r="H53" s="8"/>
      <c r="I53" s="8"/>
      <c r="J53" s="8"/>
      <c r="K53" s="8"/>
      <c r="L53" s="10"/>
    </row>
    <row r="54" spans="2:15" x14ac:dyDescent="0.25">
      <c r="B54" s="150"/>
      <c r="C54" s="20" t="s">
        <v>51</v>
      </c>
      <c r="D54" s="8" t="s">
        <v>52</v>
      </c>
      <c r="E54" s="8"/>
      <c r="F54" s="8"/>
      <c r="G54" s="8"/>
      <c r="H54" s="8"/>
      <c r="I54" s="8"/>
      <c r="J54" s="8"/>
      <c r="K54" s="8"/>
      <c r="L54" s="10"/>
    </row>
    <row r="55" spans="2:15" x14ac:dyDescent="0.25">
      <c r="B55" s="150"/>
      <c r="C55" s="20" t="s">
        <v>53</v>
      </c>
      <c r="D55" s="8" t="s">
        <v>54</v>
      </c>
      <c r="E55" s="8"/>
      <c r="F55" s="8"/>
      <c r="G55" s="8"/>
      <c r="H55" s="8"/>
      <c r="I55" s="8"/>
      <c r="J55" s="8"/>
      <c r="K55" s="8"/>
      <c r="L55" s="10"/>
    </row>
    <row r="56" spans="2:15" x14ac:dyDescent="0.25">
      <c r="B56" s="150"/>
      <c r="C56" s="20" t="s">
        <v>55</v>
      </c>
      <c r="D56" s="8" t="s">
        <v>56</v>
      </c>
      <c r="E56" s="8"/>
      <c r="F56" s="8"/>
      <c r="G56" s="8"/>
      <c r="H56" s="8"/>
      <c r="I56" s="8"/>
      <c r="J56" s="8"/>
      <c r="K56" s="8"/>
      <c r="L56" s="10"/>
    </row>
    <row r="57" spans="2:15" x14ac:dyDescent="0.25">
      <c r="B57" s="150"/>
      <c r="C57" s="20" t="s">
        <v>57</v>
      </c>
      <c r="D57" s="8" t="s">
        <v>58</v>
      </c>
      <c r="E57" s="8"/>
      <c r="F57" s="8"/>
      <c r="G57" s="8"/>
      <c r="H57" s="8"/>
      <c r="I57" s="8"/>
      <c r="J57" s="8"/>
      <c r="K57" s="8"/>
      <c r="L57" s="10"/>
    </row>
    <row r="58" spans="2:15" x14ac:dyDescent="0.25">
      <c r="B58" s="150"/>
      <c r="C58" s="20" t="s">
        <v>59</v>
      </c>
      <c r="D58" s="8" t="s">
        <v>60</v>
      </c>
      <c r="E58" s="8"/>
      <c r="F58" s="8"/>
      <c r="G58" s="8"/>
      <c r="H58" s="8"/>
      <c r="I58" s="8"/>
      <c r="J58" s="8"/>
      <c r="K58" s="8"/>
      <c r="L58" s="10"/>
    </row>
    <row r="60" spans="2:15" x14ac:dyDescent="0.25">
      <c r="B60" s="17" t="s">
        <v>61</v>
      </c>
    </row>
    <row r="61" spans="2:15" x14ac:dyDescent="0.25">
      <c r="B61" t="s">
        <v>66</v>
      </c>
    </row>
    <row r="62" spans="2:15" ht="8.25" customHeight="1" thickBot="1" x14ac:dyDescent="0.3"/>
    <row r="63" spans="2:15" ht="24.75" customHeight="1" x14ac:dyDescent="0.25">
      <c r="C63" s="147" t="s">
        <v>62</v>
      </c>
      <c r="D63" s="148" t="s">
        <v>63</v>
      </c>
      <c r="E63" s="149"/>
      <c r="F63" s="149"/>
      <c r="G63" s="182" t="s">
        <v>114</v>
      </c>
      <c r="H63" s="183"/>
      <c r="I63" s="184"/>
      <c r="J63" s="182" t="s">
        <v>113</v>
      </c>
      <c r="K63" s="183"/>
      <c r="L63" s="184"/>
      <c r="M63" s="182" t="s">
        <v>112</v>
      </c>
      <c r="N63" s="183"/>
      <c r="O63" s="185"/>
    </row>
    <row r="64" spans="2:15" ht="15.75" thickBot="1" x14ac:dyDescent="0.3">
      <c r="C64" s="153"/>
      <c r="D64" s="154"/>
      <c r="E64" s="154"/>
      <c r="F64" s="154"/>
      <c r="G64" s="186"/>
      <c r="H64" s="187"/>
      <c r="I64" s="188"/>
      <c r="J64" s="186"/>
      <c r="K64" s="187"/>
      <c r="L64" s="188"/>
      <c r="M64" s="186"/>
      <c r="N64" s="187"/>
      <c r="O64" s="189"/>
    </row>
    <row r="65" spans="2:26" ht="15" customHeight="1" thickBot="1" x14ac:dyDescent="0.3">
      <c r="G65" s="145"/>
      <c r="H65" s="145"/>
      <c r="I65" s="145"/>
      <c r="J65" s="190" t="s">
        <v>176</v>
      </c>
      <c r="K65" s="191"/>
      <c r="L65" s="145"/>
      <c r="M65" s="190" t="s">
        <v>181</v>
      </c>
      <c r="N65" s="191"/>
      <c r="O65" s="145"/>
    </row>
    <row r="66" spans="2:26" ht="24.75" customHeight="1" x14ac:dyDescent="0.25">
      <c r="G66" s="198" t="s">
        <v>64</v>
      </c>
      <c r="H66" s="199"/>
      <c r="I66" s="139" t="s">
        <v>65</v>
      </c>
      <c r="J66" s="141" t="s">
        <v>195</v>
      </c>
      <c r="K66" s="142" t="s">
        <v>196</v>
      </c>
      <c r="L66" s="138" t="s">
        <v>68</v>
      </c>
      <c r="M66" s="141" t="s">
        <v>195</v>
      </c>
      <c r="N66" s="142" t="s">
        <v>196</v>
      </c>
      <c r="O66" s="192" t="s">
        <v>115</v>
      </c>
      <c r="P66" s="193"/>
      <c r="Q66" s="194"/>
      <c r="R66" s="21"/>
      <c r="S66" s="21"/>
      <c r="T66" s="22"/>
    </row>
    <row r="67" spans="2:26" ht="15.75" thickBot="1" x14ac:dyDescent="0.3">
      <c r="G67" s="195">
        <f>G146</f>
        <v>0</v>
      </c>
      <c r="H67" s="200"/>
      <c r="I67" s="140">
        <f>H159</f>
        <v>0</v>
      </c>
      <c r="J67" s="143">
        <f>J146</f>
        <v>0</v>
      </c>
      <c r="K67" s="144">
        <f>K146</f>
        <v>0</v>
      </c>
      <c r="L67" s="146">
        <f>I146</f>
        <v>0</v>
      </c>
      <c r="M67" s="143">
        <f>L146</f>
        <v>0</v>
      </c>
      <c r="N67" s="144">
        <f>M146</f>
        <v>0</v>
      </c>
      <c r="O67" s="195"/>
      <c r="P67" s="196"/>
      <c r="Q67" s="197"/>
      <c r="R67" s="21"/>
      <c r="S67" s="21"/>
      <c r="T67" s="22"/>
    </row>
    <row r="68" spans="2:26" x14ac:dyDescent="0.25">
      <c r="C68" t="s">
        <v>121</v>
      </c>
      <c r="N68" s="22"/>
      <c r="O68" s="22"/>
      <c r="P68" s="21"/>
      <c r="Q68" s="21"/>
      <c r="R68" s="21"/>
      <c r="S68" s="22"/>
    </row>
    <row r="70" spans="2:26" ht="18.75" x14ac:dyDescent="0.3">
      <c r="B70" s="16" t="s">
        <v>101</v>
      </c>
    </row>
    <row r="72" spans="2:26" x14ac:dyDescent="0.25">
      <c r="B72" s="17" t="s">
        <v>73</v>
      </c>
    </row>
    <row r="73" spans="2:26" x14ac:dyDescent="0.25">
      <c r="B73" t="s">
        <v>143</v>
      </c>
    </row>
    <row r="74" spans="2:26" ht="14.25" customHeight="1" x14ac:dyDescent="0.25">
      <c r="B74" s="179" t="s">
        <v>177</v>
      </c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1"/>
      <c r="O74" s="179" t="s">
        <v>184</v>
      </c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1"/>
    </row>
    <row r="75" spans="2:26" ht="14.25" customHeight="1" x14ac:dyDescent="0.25">
      <c r="B75" s="24" t="s">
        <v>7</v>
      </c>
      <c r="C75" s="25"/>
      <c r="D75" s="26"/>
      <c r="E75" s="26"/>
      <c r="F75" s="25"/>
      <c r="G75" s="25"/>
      <c r="H75" s="26" t="s">
        <v>155</v>
      </c>
      <c r="I75" s="25"/>
      <c r="J75" s="27"/>
      <c r="K75" s="27"/>
      <c r="L75" s="25">
        <v>8760</v>
      </c>
      <c r="M75" s="95" t="s">
        <v>197</v>
      </c>
      <c r="O75" s="24" t="s">
        <v>7</v>
      </c>
      <c r="P75" s="25"/>
      <c r="Q75" s="26"/>
      <c r="R75" s="26"/>
      <c r="S75" s="25"/>
      <c r="T75" s="25"/>
      <c r="U75" s="26" t="s">
        <v>155</v>
      </c>
      <c r="V75" s="25"/>
      <c r="W75" s="27"/>
      <c r="X75" s="27"/>
      <c r="Y75" s="25">
        <v>8760</v>
      </c>
      <c r="Z75" s="95" t="s">
        <v>197</v>
      </c>
    </row>
    <row r="76" spans="2:26" x14ac:dyDescent="0.25">
      <c r="B76" s="28"/>
      <c r="C76" s="29" t="s">
        <v>185</v>
      </c>
      <c r="D76" s="30"/>
      <c r="E76" s="30"/>
      <c r="F76" s="31"/>
      <c r="G76" s="97" t="s">
        <v>198</v>
      </c>
      <c r="H76" s="33"/>
      <c r="I76" s="29"/>
      <c r="J76" s="30"/>
      <c r="K76" s="30"/>
      <c r="L76" s="29">
        <v>3915</v>
      </c>
      <c r="M76" s="96" t="s">
        <v>197</v>
      </c>
      <c r="O76" s="28"/>
      <c r="P76" s="29" t="s">
        <v>188</v>
      </c>
      <c r="Q76" s="30"/>
      <c r="R76" s="30"/>
      <c r="S76" s="31"/>
      <c r="T76" s="97" t="s">
        <v>178</v>
      </c>
      <c r="U76" s="33"/>
      <c r="V76" s="29"/>
      <c r="W76" s="30" t="s">
        <v>179</v>
      </c>
      <c r="X76" s="30"/>
      <c r="Y76" s="29">
        <v>3285</v>
      </c>
      <c r="Z76" s="96" t="s">
        <v>197</v>
      </c>
    </row>
    <row r="77" spans="2:26" x14ac:dyDescent="0.25">
      <c r="B77" s="28"/>
      <c r="C77" s="29"/>
      <c r="D77" s="30"/>
      <c r="E77" s="30"/>
      <c r="F77" s="31"/>
      <c r="G77" s="97" t="s">
        <v>199</v>
      </c>
      <c r="H77" s="33"/>
      <c r="I77" s="29"/>
      <c r="J77" s="30"/>
      <c r="K77" s="30"/>
      <c r="L77" s="29">
        <v>4845</v>
      </c>
      <c r="M77" s="96" t="s">
        <v>197</v>
      </c>
      <c r="O77" s="28"/>
      <c r="P77" s="29" t="s">
        <v>189</v>
      </c>
      <c r="Q77" s="30"/>
      <c r="R77" s="30"/>
      <c r="S77" s="31"/>
      <c r="T77" s="97" t="s">
        <v>178</v>
      </c>
      <c r="U77" s="33"/>
      <c r="V77" s="29"/>
      <c r="W77" s="30" t="s">
        <v>180</v>
      </c>
      <c r="X77" s="30"/>
      <c r="Y77" s="29">
        <v>5475</v>
      </c>
      <c r="Z77" s="96" t="s">
        <v>197</v>
      </c>
    </row>
    <row r="78" spans="2:26" x14ac:dyDescent="0.25">
      <c r="B78" s="34"/>
      <c r="C78" s="35"/>
      <c r="D78" s="35"/>
      <c r="E78" s="35"/>
      <c r="F78" s="35"/>
      <c r="G78" s="35"/>
      <c r="H78" s="36" t="s">
        <v>156</v>
      </c>
      <c r="I78" s="35"/>
      <c r="J78" s="35"/>
      <c r="K78" s="37"/>
      <c r="L78" s="35"/>
      <c r="M78" s="38"/>
      <c r="O78" s="34"/>
      <c r="P78" s="35"/>
      <c r="Q78" s="35"/>
      <c r="R78" s="35"/>
      <c r="S78" s="35"/>
      <c r="T78" s="35"/>
      <c r="U78" s="36"/>
      <c r="V78" s="35"/>
      <c r="W78" s="35"/>
      <c r="X78" s="37"/>
      <c r="Y78" s="35"/>
      <c r="Z78" s="38"/>
    </row>
    <row r="79" spans="2:26" x14ac:dyDescent="0.25">
      <c r="B79" s="39" t="s">
        <v>71</v>
      </c>
      <c r="C79" s="29"/>
      <c r="D79" s="30"/>
      <c r="E79" s="30"/>
      <c r="F79" s="30"/>
      <c r="G79" s="29"/>
      <c r="H79" s="29" t="s">
        <v>157</v>
      </c>
      <c r="I79" s="29"/>
      <c r="J79" s="29"/>
      <c r="K79" s="30"/>
      <c r="L79" s="25">
        <f>L80+L81</f>
        <v>1000</v>
      </c>
      <c r="M79" s="96" t="s">
        <v>197</v>
      </c>
      <c r="O79" s="39" t="s">
        <v>71</v>
      </c>
      <c r="P79" s="29"/>
      <c r="Q79" s="30"/>
      <c r="R79" s="30"/>
      <c r="S79" s="30"/>
      <c r="T79" s="29"/>
      <c r="U79" s="29" t="s">
        <v>157</v>
      </c>
      <c r="V79" s="29"/>
      <c r="W79" s="29"/>
      <c r="X79" s="30"/>
      <c r="Y79" s="25">
        <f>Y80+Y81</f>
        <v>1000</v>
      </c>
      <c r="Z79" s="96" t="s">
        <v>197</v>
      </c>
    </row>
    <row r="80" spans="2:26" x14ac:dyDescent="0.25">
      <c r="B80" s="28"/>
      <c r="C80" s="29" t="s">
        <v>158</v>
      </c>
      <c r="D80" s="33"/>
      <c r="E80" s="33"/>
      <c r="F80" s="29"/>
      <c r="G80" s="97" t="s">
        <v>187</v>
      </c>
      <c r="H80" s="33" t="s">
        <v>159</v>
      </c>
      <c r="I80" s="29"/>
      <c r="J80" s="30"/>
      <c r="K80" s="32"/>
      <c r="L80" s="29">
        <v>1000</v>
      </c>
      <c r="M80" s="96" t="s">
        <v>197</v>
      </c>
      <c r="O80" s="28"/>
      <c r="P80" s="29" t="s">
        <v>158</v>
      </c>
      <c r="Q80" s="33"/>
      <c r="R80" s="33"/>
      <c r="S80" s="29"/>
      <c r="T80" s="97" t="s">
        <v>190</v>
      </c>
      <c r="U80" s="33"/>
      <c r="V80" s="29"/>
      <c r="W80" s="30"/>
      <c r="X80" s="32"/>
      <c r="Y80" s="29">
        <v>600</v>
      </c>
      <c r="Z80" s="96" t="s">
        <v>197</v>
      </c>
    </row>
    <row r="81" spans="2:26" x14ac:dyDescent="0.25">
      <c r="B81" s="40"/>
      <c r="C81" s="35" t="s">
        <v>160</v>
      </c>
      <c r="D81" s="37"/>
      <c r="E81" s="37"/>
      <c r="F81" s="35"/>
      <c r="G81" s="97" t="s">
        <v>186</v>
      </c>
      <c r="H81" s="35"/>
      <c r="I81" s="35"/>
      <c r="J81" s="30"/>
      <c r="K81" s="41"/>
      <c r="L81" s="29">
        <v>0</v>
      </c>
      <c r="M81" s="96" t="s">
        <v>197</v>
      </c>
      <c r="O81" s="40"/>
      <c r="P81" s="35" t="s">
        <v>160</v>
      </c>
      <c r="Q81" s="37"/>
      <c r="R81" s="37"/>
      <c r="S81" s="35"/>
      <c r="T81" s="97" t="s">
        <v>191</v>
      </c>
      <c r="U81" s="35"/>
      <c r="V81" s="35"/>
      <c r="W81" s="30"/>
      <c r="X81" s="41"/>
      <c r="Y81" s="29">
        <v>400</v>
      </c>
      <c r="Z81" s="96" t="s">
        <v>197</v>
      </c>
    </row>
    <row r="82" spans="2:26" x14ac:dyDescent="0.25">
      <c r="B82" s="42" t="s">
        <v>161</v>
      </c>
      <c r="C82" s="25"/>
      <c r="D82" s="25"/>
      <c r="E82" s="25"/>
      <c r="F82" s="33"/>
      <c r="G82" s="25"/>
      <c r="H82" s="33" t="s">
        <v>157</v>
      </c>
      <c r="I82" s="25"/>
      <c r="J82" s="25"/>
      <c r="K82" s="30"/>
      <c r="L82" s="25">
        <f>L83+L84</f>
        <v>1700</v>
      </c>
      <c r="M82" s="95" t="s">
        <v>197</v>
      </c>
      <c r="O82" s="42" t="s">
        <v>161</v>
      </c>
      <c r="P82" s="25"/>
      <c r="Q82" s="25"/>
      <c r="R82" s="25"/>
      <c r="S82" s="33"/>
      <c r="T82" s="25"/>
      <c r="U82" s="33" t="s">
        <v>157</v>
      </c>
      <c r="V82" s="25"/>
      <c r="W82" s="25"/>
      <c r="X82" s="30"/>
      <c r="Y82" s="25">
        <v>1700</v>
      </c>
      <c r="Z82" s="95" t="s">
        <v>197</v>
      </c>
    </row>
    <row r="83" spans="2:26" x14ac:dyDescent="0.25">
      <c r="B83" s="28"/>
      <c r="C83" s="29" t="s">
        <v>158</v>
      </c>
      <c r="D83" s="29"/>
      <c r="E83" s="29"/>
      <c r="F83" s="29"/>
      <c r="G83" s="97" t="s">
        <v>187</v>
      </c>
      <c r="H83" s="33"/>
      <c r="I83" s="29"/>
      <c r="J83" s="30"/>
      <c r="K83" s="30"/>
      <c r="L83" s="29">
        <v>880</v>
      </c>
      <c r="M83" s="96" t="s">
        <v>197</v>
      </c>
      <c r="O83" s="28"/>
      <c r="P83" s="29" t="s">
        <v>158</v>
      </c>
      <c r="Q83" s="29"/>
      <c r="R83" s="29"/>
      <c r="S83" s="29"/>
      <c r="T83" s="97" t="s">
        <v>187</v>
      </c>
      <c r="U83" s="33"/>
      <c r="V83" s="29"/>
      <c r="W83" s="30"/>
      <c r="X83" s="30"/>
      <c r="Y83" s="98">
        <f>Y82*9/24</f>
        <v>637.5</v>
      </c>
      <c r="Z83" s="96" t="s">
        <v>197</v>
      </c>
    </row>
    <row r="84" spans="2:26" x14ac:dyDescent="0.25">
      <c r="B84" s="40"/>
      <c r="C84" s="35" t="s">
        <v>8</v>
      </c>
      <c r="D84" s="37"/>
      <c r="E84" s="37"/>
      <c r="F84" s="35"/>
      <c r="G84" s="136" t="s">
        <v>186</v>
      </c>
      <c r="H84" s="37"/>
      <c r="I84" s="35"/>
      <c r="J84" s="41"/>
      <c r="K84" s="41"/>
      <c r="L84" s="35">
        <v>820</v>
      </c>
      <c r="M84" s="43" t="s">
        <v>197</v>
      </c>
      <c r="O84" s="40"/>
      <c r="P84" s="35" t="s">
        <v>8</v>
      </c>
      <c r="Q84" s="37"/>
      <c r="R84" s="37"/>
      <c r="S84" s="35"/>
      <c r="T84" s="135" t="s">
        <v>186</v>
      </c>
      <c r="U84" s="37"/>
      <c r="V84" s="35"/>
      <c r="W84" s="41"/>
      <c r="X84" s="41"/>
      <c r="Y84" s="99">
        <f>Y82*15/24</f>
        <v>1062.5</v>
      </c>
      <c r="Z84" s="43" t="s">
        <v>197</v>
      </c>
    </row>
    <row r="86" spans="2:26" x14ac:dyDescent="0.25">
      <c r="B86" s="17" t="s">
        <v>116</v>
      </c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</row>
    <row r="87" spans="2:26" ht="8.25" customHeight="1" x14ac:dyDescent="0.25">
      <c r="B87" s="17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</row>
    <row r="88" spans="2:26" x14ac:dyDescent="0.25">
      <c r="B88" t="s">
        <v>120</v>
      </c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</row>
    <row r="89" spans="2:26" ht="30" customHeight="1" x14ac:dyDescent="0.25">
      <c r="C89" s="44"/>
      <c r="D89" s="174" t="s">
        <v>85</v>
      </c>
      <c r="E89" s="175"/>
      <c r="F89" s="176"/>
      <c r="G89" s="174" t="s">
        <v>162</v>
      </c>
      <c r="H89" s="176"/>
      <c r="I89" s="44"/>
      <c r="K89" s="44"/>
      <c r="L89" s="44"/>
      <c r="M89" s="44"/>
      <c r="N89" s="44"/>
      <c r="O89" s="44"/>
      <c r="P89" s="44"/>
      <c r="Q89" s="44"/>
    </row>
    <row r="90" spans="2:26" x14ac:dyDescent="0.25">
      <c r="C90" s="44"/>
      <c r="D90" s="45" t="s">
        <v>163</v>
      </c>
      <c r="E90" s="46"/>
      <c r="F90" s="47"/>
      <c r="G90" s="177">
        <v>8760</v>
      </c>
      <c r="H90" s="178"/>
      <c r="I90" s="44"/>
      <c r="J90" s="44"/>
      <c r="K90" s="44"/>
      <c r="L90" s="44"/>
      <c r="M90" s="44"/>
      <c r="N90" s="44"/>
      <c r="O90" s="44"/>
      <c r="P90" s="44"/>
      <c r="Q90" s="44"/>
    </row>
    <row r="91" spans="2:26" x14ac:dyDescent="0.25">
      <c r="C91" s="44"/>
      <c r="D91" s="48" t="s">
        <v>69</v>
      </c>
      <c r="E91" s="27"/>
      <c r="F91" s="49"/>
      <c r="G91" s="177">
        <v>8760</v>
      </c>
      <c r="H91" s="178"/>
      <c r="I91" s="44"/>
      <c r="J91" s="44"/>
      <c r="K91" s="44"/>
      <c r="L91" s="44"/>
      <c r="M91" s="44"/>
      <c r="N91" s="44"/>
      <c r="O91" s="44"/>
      <c r="P91" s="44"/>
      <c r="Q91" s="44"/>
    </row>
    <row r="92" spans="2:26" x14ac:dyDescent="0.25">
      <c r="C92" s="44"/>
      <c r="D92" s="50" t="s">
        <v>70</v>
      </c>
      <c r="E92" s="51"/>
      <c r="F92" s="52"/>
      <c r="G92" s="177">
        <v>1700</v>
      </c>
      <c r="H92" s="178"/>
      <c r="I92" s="44"/>
      <c r="J92" s="44"/>
      <c r="K92" s="44"/>
      <c r="L92" s="44"/>
      <c r="M92" s="44"/>
      <c r="N92" s="44"/>
      <c r="O92" s="44"/>
      <c r="P92" s="44"/>
      <c r="Q92" s="44"/>
    </row>
    <row r="93" spans="2:26" x14ac:dyDescent="0.25">
      <c r="C93" s="44"/>
      <c r="D93" s="53" t="s">
        <v>71</v>
      </c>
      <c r="E93" s="41"/>
      <c r="F93" s="54"/>
      <c r="G93" s="177">
        <v>1000</v>
      </c>
      <c r="H93" s="178"/>
      <c r="I93" s="44"/>
      <c r="J93" s="44"/>
      <c r="K93" s="44"/>
      <c r="L93" s="44"/>
      <c r="M93" s="44"/>
      <c r="N93" s="44"/>
      <c r="O93" s="44"/>
      <c r="P93" s="44"/>
      <c r="Q93" s="44"/>
    </row>
    <row r="94" spans="2:26" x14ac:dyDescent="0.25"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</row>
    <row r="95" spans="2:26" x14ac:dyDescent="0.25">
      <c r="B95" s="17" t="s">
        <v>72</v>
      </c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2:26" ht="8.25" customHeight="1" x14ac:dyDescent="0.25">
      <c r="C96" s="44"/>
      <c r="D96" s="44"/>
      <c r="E96" s="44"/>
      <c r="F96" s="44"/>
      <c r="G96" s="44"/>
      <c r="H96" s="44"/>
      <c r="I96" s="44"/>
      <c r="J96" s="44"/>
      <c r="L96" s="44"/>
      <c r="M96" s="44"/>
      <c r="N96" s="44"/>
      <c r="O96" s="44"/>
      <c r="P96" s="44"/>
      <c r="Q96" s="44"/>
    </row>
    <row r="97" spans="2:17" x14ac:dyDescent="0.25">
      <c r="B97" t="s">
        <v>144</v>
      </c>
      <c r="C97" s="44"/>
      <c r="D97" s="44"/>
      <c r="E97" s="44"/>
      <c r="F97" s="44"/>
      <c r="G97" s="44"/>
      <c r="H97" s="44"/>
      <c r="I97" s="44"/>
      <c r="J97" s="44"/>
      <c r="L97" s="44"/>
      <c r="M97" s="44"/>
      <c r="N97" s="44"/>
      <c r="O97" s="44"/>
      <c r="P97" s="44"/>
      <c r="Q97" s="44"/>
    </row>
    <row r="98" spans="2:17" x14ac:dyDescent="0.25">
      <c r="B98" t="s">
        <v>117</v>
      </c>
      <c r="C98" s="44"/>
      <c r="D98" s="44"/>
      <c r="E98" s="44"/>
      <c r="F98" s="44"/>
      <c r="G98" s="44"/>
      <c r="H98" s="44"/>
      <c r="I98" s="44"/>
      <c r="J98" s="44"/>
      <c r="L98" s="44"/>
      <c r="M98" s="44"/>
      <c r="N98" s="44"/>
      <c r="O98" s="44"/>
      <c r="P98" s="44"/>
      <c r="Q98" s="44"/>
    </row>
    <row r="99" spans="2:17" x14ac:dyDescent="0.25">
      <c r="B99" t="s">
        <v>150</v>
      </c>
      <c r="C99" s="44"/>
      <c r="D99" s="44"/>
      <c r="E99" s="44"/>
      <c r="F99" s="44"/>
      <c r="G99" s="44"/>
      <c r="H99" s="44"/>
      <c r="I99" s="44"/>
      <c r="J99" s="44"/>
      <c r="L99" s="44"/>
      <c r="M99" s="44"/>
      <c r="N99" s="44"/>
      <c r="O99" s="44"/>
      <c r="P99" s="44"/>
      <c r="Q99" s="44"/>
    </row>
    <row r="100" spans="2:17" ht="8.25" customHeight="1" x14ac:dyDescent="0.25"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</row>
    <row r="101" spans="2:17" x14ac:dyDescent="0.25">
      <c r="B101" t="s">
        <v>145</v>
      </c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</row>
    <row r="102" spans="2:17" ht="8.25" customHeight="1" thickBot="1" x14ac:dyDescent="0.3"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</row>
    <row r="103" spans="2:17" x14ac:dyDescent="0.25">
      <c r="C103" s="44"/>
      <c r="D103" s="44"/>
      <c r="E103" s="44"/>
      <c r="F103" s="44"/>
      <c r="G103" s="44"/>
      <c r="H103" s="44"/>
      <c r="I103" s="115"/>
      <c r="J103" s="173" t="s">
        <v>176</v>
      </c>
      <c r="K103" s="172"/>
      <c r="L103" s="173" t="s">
        <v>181</v>
      </c>
      <c r="M103" s="172"/>
      <c r="N103" s="44"/>
      <c r="O103" s="44"/>
      <c r="P103" s="44"/>
    </row>
    <row r="104" spans="2:17" x14ac:dyDescent="0.25">
      <c r="C104" s="44"/>
      <c r="F104" s="44"/>
      <c r="G104" s="44"/>
      <c r="I104" s="168" t="s">
        <v>164</v>
      </c>
      <c r="J104" s="169"/>
      <c r="K104" s="169"/>
      <c r="L104" s="169"/>
      <c r="M104" s="170"/>
    </row>
    <row r="105" spans="2:17" x14ac:dyDescent="0.25">
      <c r="C105" s="44"/>
      <c r="F105" s="44"/>
      <c r="G105" s="44"/>
      <c r="I105" s="116" t="s">
        <v>75</v>
      </c>
      <c r="J105" s="44" t="s">
        <v>192</v>
      </c>
      <c r="K105" s="102" t="s">
        <v>193</v>
      </c>
      <c r="L105" s="44" t="s">
        <v>192</v>
      </c>
      <c r="M105" s="102" t="s">
        <v>194</v>
      </c>
    </row>
    <row r="106" spans="2:17" x14ac:dyDescent="0.25">
      <c r="B106" s="56"/>
      <c r="I106" s="117">
        <v>8760</v>
      </c>
      <c r="J106" s="56">
        <v>3915</v>
      </c>
      <c r="K106" s="103">
        <v>4845</v>
      </c>
      <c r="L106" s="56">
        <v>3285</v>
      </c>
      <c r="M106" s="103">
        <v>5475</v>
      </c>
    </row>
    <row r="107" spans="2:17" x14ac:dyDescent="0.25">
      <c r="B107" s="55" t="s">
        <v>123</v>
      </c>
      <c r="C107" s="4"/>
      <c r="D107" s="4"/>
      <c r="E107" s="4"/>
      <c r="F107" s="59" t="s">
        <v>1</v>
      </c>
      <c r="G107" s="60" t="s">
        <v>5</v>
      </c>
      <c r="H107" s="74" t="s">
        <v>0</v>
      </c>
      <c r="I107" s="118" t="s">
        <v>86</v>
      </c>
      <c r="J107" s="100" t="s">
        <v>79</v>
      </c>
      <c r="K107" s="104" t="s">
        <v>80</v>
      </c>
      <c r="L107" s="100" t="s">
        <v>183</v>
      </c>
      <c r="M107" s="104" t="s">
        <v>182</v>
      </c>
    </row>
    <row r="108" spans="2:17" x14ac:dyDescent="0.25">
      <c r="B108" s="157" t="s">
        <v>93</v>
      </c>
      <c r="C108" s="155"/>
      <c r="D108" s="155"/>
      <c r="E108" s="158"/>
      <c r="F108" s="61">
        <v>230</v>
      </c>
      <c r="G108" s="164"/>
      <c r="H108" s="62">
        <f t="shared" ref="H108:H114" si="0">G108/F108</f>
        <v>0</v>
      </c>
      <c r="I108" s="119">
        <f>$G108*I$106/1000</f>
        <v>0</v>
      </c>
      <c r="J108" s="63">
        <f>$G108*J$106/1000</f>
        <v>0</v>
      </c>
      <c r="K108" s="105">
        <f>$G108*K$106/1000</f>
        <v>0</v>
      </c>
      <c r="L108" s="63">
        <f t="shared" ref="I108:M114" si="1">$G108*L$106/1000</f>
        <v>0</v>
      </c>
      <c r="M108" s="105">
        <f t="shared" si="1"/>
        <v>0</v>
      </c>
    </row>
    <row r="109" spans="2:17" x14ac:dyDescent="0.25">
      <c r="B109" s="159" t="s">
        <v>94</v>
      </c>
      <c r="C109" s="156"/>
      <c r="D109" s="156"/>
      <c r="E109" s="160"/>
      <c r="F109" s="56">
        <v>230</v>
      </c>
      <c r="G109" s="165"/>
      <c r="H109" s="64">
        <f t="shared" si="0"/>
        <v>0</v>
      </c>
      <c r="I109" s="120">
        <f t="shared" si="1"/>
        <v>0</v>
      </c>
      <c r="J109" s="101">
        <f t="shared" si="1"/>
        <v>0</v>
      </c>
      <c r="K109" s="106">
        <f t="shared" si="1"/>
        <v>0</v>
      </c>
      <c r="L109" s="101">
        <f t="shared" si="1"/>
        <v>0</v>
      </c>
      <c r="M109" s="106">
        <f t="shared" si="1"/>
        <v>0</v>
      </c>
    </row>
    <row r="110" spans="2:17" x14ac:dyDescent="0.25">
      <c r="B110" s="159" t="s">
        <v>95</v>
      </c>
      <c r="C110" s="156"/>
      <c r="D110" s="156"/>
      <c r="E110" s="160"/>
      <c r="F110" s="56">
        <v>230</v>
      </c>
      <c r="G110" s="165"/>
      <c r="H110" s="64">
        <f t="shared" si="0"/>
        <v>0</v>
      </c>
      <c r="I110" s="120">
        <f t="shared" si="1"/>
        <v>0</v>
      </c>
      <c r="J110" s="101">
        <f t="shared" si="1"/>
        <v>0</v>
      </c>
      <c r="K110" s="106">
        <f t="shared" si="1"/>
        <v>0</v>
      </c>
      <c r="L110" s="101">
        <f t="shared" si="1"/>
        <v>0</v>
      </c>
      <c r="M110" s="106">
        <f t="shared" si="1"/>
        <v>0</v>
      </c>
    </row>
    <row r="111" spans="2:17" x14ac:dyDescent="0.25">
      <c r="B111" s="159" t="s">
        <v>96</v>
      </c>
      <c r="C111" s="156"/>
      <c r="D111" s="156"/>
      <c r="E111" s="160"/>
      <c r="F111" s="56">
        <v>230</v>
      </c>
      <c r="G111" s="165"/>
      <c r="H111" s="64">
        <f t="shared" si="0"/>
        <v>0</v>
      </c>
      <c r="I111" s="120">
        <f t="shared" si="1"/>
        <v>0</v>
      </c>
      <c r="J111" s="101">
        <f t="shared" si="1"/>
        <v>0</v>
      </c>
      <c r="K111" s="106">
        <f t="shared" si="1"/>
        <v>0</v>
      </c>
      <c r="L111" s="101">
        <f t="shared" si="1"/>
        <v>0</v>
      </c>
      <c r="M111" s="106">
        <f t="shared" si="1"/>
        <v>0</v>
      </c>
    </row>
    <row r="112" spans="2:17" x14ac:dyDescent="0.25">
      <c r="B112" s="159" t="s">
        <v>168</v>
      </c>
      <c r="C112" s="156"/>
      <c r="D112" s="156"/>
      <c r="E112" s="160"/>
      <c r="F112" s="56">
        <v>230</v>
      </c>
      <c r="G112" s="165"/>
      <c r="H112" s="64">
        <f t="shared" si="0"/>
        <v>0</v>
      </c>
      <c r="I112" s="120">
        <f t="shared" si="1"/>
        <v>0</v>
      </c>
      <c r="J112" s="101">
        <f t="shared" si="1"/>
        <v>0</v>
      </c>
      <c r="K112" s="106">
        <f t="shared" si="1"/>
        <v>0</v>
      </c>
      <c r="L112" s="101">
        <f t="shared" si="1"/>
        <v>0</v>
      </c>
      <c r="M112" s="106">
        <f t="shared" si="1"/>
        <v>0</v>
      </c>
    </row>
    <row r="113" spans="2:15" x14ac:dyDescent="0.25">
      <c r="B113" s="159" t="s">
        <v>169</v>
      </c>
      <c r="C113" s="156"/>
      <c r="D113" s="156"/>
      <c r="E113" s="160"/>
      <c r="F113" s="56">
        <v>230</v>
      </c>
      <c r="G113" s="165"/>
      <c r="H113" s="64">
        <f t="shared" si="0"/>
        <v>0</v>
      </c>
      <c r="I113" s="120">
        <f t="shared" si="1"/>
        <v>0</v>
      </c>
      <c r="J113" s="101">
        <f t="shared" si="1"/>
        <v>0</v>
      </c>
      <c r="K113" s="106">
        <f t="shared" si="1"/>
        <v>0</v>
      </c>
      <c r="L113" s="101">
        <f t="shared" si="1"/>
        <v>0</v>
      </c>
      <c r="M113" s="106">
        <f t="shared" si="1"/>
        <v>0</v>
      </c>
    </row>
    <row r="114" spans="2:15" x14ac:dyDescent="0.25">
      <c r="B114" s="161" t="s">
        <v>170</v>
      </c>
      <c r="C114" s="162"/>
      <c r="D114" s="162"/>
      <c r="E114" s="163"/>
      <c r="F114" s="65">
        <v>230</v>
      </c>
      <c r="G114" s="166"/>
      <c r="H114" s="66">
        <f t="shared" si="0"/>
        <v>0</v>
      </c>
      <c r="I114" s="121">
        <f t="shared" si="1"/>
        <v>0</v>
      </c>
      <c r="J114" s="67">
        <f t="shared" si="1"/>
        <v>0</v>
      </c>
      <c r="K114" s="107">
        <f t="shared" si="1"/>
        <v>0</v>
      </c>
      <c r="L114" s="67">
        <f t="shared" si="1"/>
        <v>0</v>
      </c>
      <c r="M114" s="107">
        <f t="shared" si="1"/>
        <v>0</v>
      </c>
    </row>
    <row r="115" spans="2:15" x14ac:dyDescent="0.25">
      <c r="C115" s="44"/>
      <c r="F115" s="68" t="s">
        <v>4</v>
      </c>
      <c r="G115" s="69">
        <f>SUM(G108:G114)</f>
        <v>0</v>
      </c>
      <c r="H115" s="70">
        <f>SUM(H108:H114)</f>
        <v>0</v>
      </c>
      <c r="I115" s="122">
        <f>SUM(I108:I114)</f>
        <v>0</v>
      </c>
      <c r="J115" s="71">
        <f t="shared" ref="J115:K115" si="2">SUM(J108:J114)</f>
        <v>0</v>
      </c>
      <c r="K115" s="108">
        <f t="shared" si="2"/>
        <v>0</v>
      </c>
      <c r="L115" s="71">
        <f t="shared" ref="L115:M115" si="3">SUM(L108:L114)</f>
        <v>0</v>
      </c>
      <c r="M115" s="108">
        <f t="shared" si="3"/>
        <v>0</v>
      </c>
    </row>
    <row r="116" spans="2:15" x14ac:dyDescent="0.25">
      <c r="C116" s="44"/>
      <c r="F116" s="72"/>
      <c r="G116" s="72"/>
      <c r="H116" s="125"/>
      <c r="I116" s="109"/>
      <c r="J116" s="75"/>
      <c r="K116" s="75"/>
      <c r="L116" s="109"/>
      <c r="M116" s="109"/>
    </row>
    <row r="117" spans="2:15" x14ac:dyDescent="0.25">
      <c r="I117" s="168" t="s">
        <v>165</v>
      </c>
      <c r="J117" s="169"/>
      <c r="K117" s="169"/>
      <c r="L117" s="169"/>
      <c r="M117" s="170"/>
    </row>
    <row r="118" spans="2:15" x14ac:dyDescent="0.25">
      <c r="B118" s="44"/>
      <c r="C118" s="44"/>
      <c r="F118" s="44"/>
      <c r="G118" s="44"/>
      <c r="I118" s="116" t="s">
        <v>75</v>
      </c>
      <c r="J118" s="44" t="s">
        <v>192</v>
      </c>
      <c r="K118" s="102" t="s">
        <v>193</v>
      </c>
      <c r="L118" s="44" t="s">
        <v>192</v>
      </c>
      <c r="M118" s="102" t="s">
        <v>194</v>
      </c>
    </row>
    <row r="119" spans="2:15" x14ac:dyDescent="0.25">
      <c r="B119" s="44"/>
      <c r="C119" s="44"/>
      <c r="F119" s="44"/>
      <c r="G119" s="44"/>
      <c r="I119" s="117">
        <v>8760</v>
      </c>
      <c r="J119" s="56">
        <v>3915</v>
      </c>
      <c r="K119" s="103">
        <v>4845</v>
      </c>
      <c r="L119" s="56">
        <v>3285</v>
      </c>
      <c r="M119" s="103">
        <v>5475</v>
      </c>
    </row>
    <row r="120" spans="2:15" x14ac:dyDescent="0.25">
      <c r="B120" s="56"/>
      <c r="I120" s="116"/>
      <c r="J120" s="113" t="s">
        <v>6</v>
      </c>
      <c r="K120" s="102"/>
      <c r="L120" s="113" t="s">
        <v>6</v>
      </c>
      <c r="M120" s="102"/>
    </row>
    <row r="121" spans="2:15" x14ac:dyDescent="0.25">
      <c r="B121" s="73" t="s">
        <v>124</v>
      </c>
      <c r="C121" s="8"/>
      <c r="D121" s="8"/>
      <c r="E121" s="8"/>
      <c r="F121" s="59" t="s">
        <v>1</v>
      </c>
      <c r="G121" s="60" t="s">
        <v>5</v>
      </c>
      <c r="H121" s="74" t="s">
        <v>0</v>
      </c>
      <c r="I121" s="118" t="s">
        <v>86</v>
      </c>
      <c r="J121" s="100" t="s">
        <v>79</v>
      </c>
      <c r="K121" s="104" t="s">
        <v>80</v>
      </c>
      <c r="L121" s="100" t="s">
        <v>183</v>
      </c>
      <c r="M121" s="104" t="s">
        <v>182</v>
      </c>
    </row>
    <row r="122" spans="2:15" x14ac:dyDescent="0.25">
      <c r="B122" s="157" t="s">
        <v>89</v>
      </c>
      <c r="C122" s="155"/>
      <c r="D122" s="155"/>
      <c r="E122" s="158"/>
      <c r="F122" s="61">
        <v>230</v>
      </c>
      <c r="G122" s="164"/>
      <c r="H122" s="62">
        <f>G122/F122</f>
        <v>0</v>
      </c>
      <c r="I122" s="119">
        <f>$G122/0.8*I$119/1000</f>
        <v>0</v>
      </c>
      <c r="J122" s="63">
        <f t="shared" ref="I122:M123" si="4">$G122/0.8*J$119/1000</f>
        <v>0</v>
      </c>
      <c r="K122" s="105">
        <f t="shared" si="4"/>
        <v>0</v>
      </c>
      <c r="L122" s="63">
        <f t="shared" si="4"/>
        <v>0</v>
      </c>
      <c r="M122" s="105">
        <f t="shared" si="4"/>
        <v>0</v>
      </c>
    </row>
    <row r="123" spans="2:15" x14ac:dyDescent="0.25">
      <c r="B123" s="161" t="s">
        <v>90</v>
      </c>
      <c r="C123" s="162"/>
      <c r="D123" s="162"/>
      <c r="E123" s="163"/>
      <c r="F123" s="65">
        <v>230</v>
      </c>
      <c r="G123" s="166"/>
      <c r="H123" s="66">
        <f>G123/F123</f>
        <v>0</v>
      </c>
      <c r="I123" s="121">
        <f t="shared" si="4"/>
        <v>0</v>
      </c>
      <c r="J123" s="67">
        <f t="shared" si="4"/>
        <v>0</v>
      </c>
      <c r="K123" s="107">
        <f t="shared" si="4"/>
        <v>0</v>
      </c>
      <c r="L123" s="67">
        <f t="shared" si="4"/>
        <v>0</v>
      </c>
      <c r="M123" s="107">
        <f t="shared" si="4"/>
        <v>0</v>
      </c>
    </row>
    <row r="124" spans="2:15" x14ac:dyDescent="0.25">
      <c r="C124" s="44"/>
      <c r="F124" s="68" t="s">
        <v>4</v>
      </c>
      <c r="G124" s="69">
        <f t="shared" ref="G124:M124" si="5">SUM(G122:G123)</f>
        <v>0</v>
      </c>
      <c r="H124" s="70">
        <f t="shared" si="5"/>
        <v>0</v>
      </c>
      <c r="I124" s="122">
        <f t="shared" si="5"/>
        <v>0</v>
      </c>
      <c r="J124" s="71">
        <f t="shared" si="5"/>
        <v>0</v>
      </c>
      <c r="K124" s="108">
        <f t="shared" si="5"/>
        <v>0</v>
      </c>
      <c r="L124" s="71">
        <f t="shared" si="5"/>
        <v>0</v>
      </c>
      <c r="M124" s="108">
        <f t="shared" si="5"/>
        <v>0</v>
      </c>
    </row>
    <row r="125" spans="2:15" x14ac:dyDescent="0.25">
      <c r="I125" s="8"/>
      <c r="J125" s="8"/>
      <c r="L125" s="8"/>
    </row>
    <row r="126" spans="2:15" x14ac:dyDescent="0.25">
      <c r="B126" s="44"/>
      <c r="C126" s="44"/>
      <c r="F126" s="44"/>
      <c r="G126" s="44"/>
      <c r="I126" s="168" t="s">
        <v>166</v>
      </c>
      <c r="J126" s="169"/>
      <c r="K126" s="169"/>
      <c r="L126" s="169"/>
      <c r="M126" s="170"/>
    </row>
    <row r="127" spans="2:15" x14ac:dyDescent="0.25">
      <c r="B127" s="44"/>
      <c r="C127" s="44"/>
      <c r="F127" s="44"/>
      <c r="G127" s="44"/>
      <c r="I127" s="116" t="s">
        <v>75</v>
      </c>
      <c r="J127" s="44" t="s">
        <v>192</v>
      </c>
      <c r="K127" s="102" t="s">
        <v>193</v>
      </c>
      <c r="L127" s="44" t="s">
        <v>192</v>
      </c>
      <c r="M127" s="102" t="s">
        <v>194</v>
      </c>
    </row>
    <row r="128" spans="2:15" x14ac:dyDescent="0.25">
      <c r="B128" s="56"/>
      <c r="I128" s="117">
        <v>1700</v>
      </c>
      <c r="J128" s="56">
        <v>880</v>
      </c>
      <c r="K128" s="103">
        <v>820</v>
      </c>
      <c r="L128" s="101">
        <v>637.5</v>
      </c>
      <c r="M128" s="106">
        <v>1062.5</v>
      </c>
      <c r="O128" s="137"/>
    </row>
    <row r="129" spans="2:13" x14ac:dyDescent="0.25">
      <c r="B129" s="73" t="s">
        <v>125</v>
      </c>
      <c r="C129" s="8"/>
      <c r="D129" s="8"/>
      <c r="E129" s="8"/>
      <c r="F129" s="59" t="s">
        <v>1</v>
      </c>
      <c r="G129" s="60" t="s">
        <v>5</v>
      </c>
      <c r="H129" s="74" t="s">
        <v>0</v>
      </c>
      <c r="I129" s="118" t="s">
        <v>86</v>
      </c>
      <c r="J129" s="100" t="s">
        <v>79</v>
      </c>
      <c r="K129" s="104" t="s">
        <v>80</v>
      </c>
      <c r="L129" s="100" t="s">
        <v>183</v>
      </c>
      <c r="M129" s="104" t="s">
        <v>182</v>
      </c>
    </row>
    <row r="130" spans="2:13" x14ac:dyDescent="0.25">
      <c r="B130" s="157" t="s">
        <v>91</v>
      </c>
      <c r="C130" s="155"/>
      <c r="D130" s="155"/>
      <c r="E130" s="158"/>
      <c r="F130" s="61">
        <v>230</v>
      </c>
      <c r="G130" s="164"/>
      <c r="H130" s="62">
        <f>G130/F130</f>
        <v>0</v>
      </c>
      <c r="I130" s="119">
        <f>$G130*I$128/1000</f>
        <v>0</v>
      </c>
      <c r="J130" s="63">
        <f t="shared" ref="J130:M131" si="6">$G130*J$128/1000</f>
        <v>0</v>
      </c>
      <c r="K130" s="105">
        <f t="shared" si="6"/>
        <v>0</v>
      </c>
      <c r="L130" s="63">
        <f t="shared" si="6"/>
        <v>0</v>
      </c>
      <c r="M130" s="105">
        <f>$G130*M$128/1000</f>
        <v>0</v>
      </c>
    </row>
    <row r="131" spans="2:13" x14ac:dyDescent="0.25">
      <c r="B131" s="161" t="s">
        <v>92</v>
      </c>
      <c r="C131" s="162"/>
      <c r="D131" s="162"/>
      <c r="E131" s="163"/>
      <c r="F131" s="65">
        <v>230</v>
      </c>
      <c r="G131" s="166"/>
      <c r="H131" s="66">
        <f>G131/F131</f>
        <v>0</v>
      </c>
      <c r="I131" s="121">
        <f>$G131*I$128/1000</f>
        <v>0</v>
      </c>
      <c r="J131" s="67">
        <f t="shared" si="6"/>
        <v>0</v>
      </c>
      <c r="K131" s="107">
        <f t="shared" si="6"/>
        <v>0</v>
      </c>
      <c r="L131" s="67">
        <f t="shared" si="6"/>
        <v>0</v>
      </c>
      <c r="M131" s="107">
        <f t="shared" si="6"/>
        <v>0</v>
      </c>
    </row>
    <row r="132" spans="2:13" x14ac:dyDescent="0.25">
      <c r="C132" s="44"/>
      <c r="F132" s="68" t="s">
        <v>4</v>
      </c>
      <c r="G132" s="69">
        <f t="shared" ref="G132:M132" si="7">SUM(G130:G131)</f>
        <v>0</v>
      </c>
      <c r="H132" s="70">
        <f t="shared" si="7"/>
        <v>0</v>
      </c>
      <c r="I132" s="122">
        <f t="shared" si="7"/>
        <v>0</v>
      </c>
      <c r="J132" s="71">
        <f t="shared" si="7"/>
        <v>0</v>
      </c>
      <c r="K132" s="108">
        <f t="shared" si="7"/>
        <v>0</v>
      </c>
      <c r="L132" s="71">
        <f t="shared" si="7"/>
        <v>0</v>
      </c>
      <c r="M132" s="108">
        <f t="shared" si="7"/>
        <v>0</v>
      </c>
    </row>
    <row r="133" spans="2:13" x14ac:dyDescent="0.25">
      <c r="I133" s="8"/>
      <c r="J133" s="8"/>
      <c r="K133" s="8"/>
    </row>
    <row r="134" spans="2:13" x14ac:dyDescent="0.25">
      <c r="I134" s="168" t="s">
        <v>167</v>
      </c>
      <c r="J134" s="169"/>
      <c r="K134" s="169"/>
      <c r="L134" s="169"/>
      <c r="M134" s="170"/>
    </row>
    <row r="135" spans="2:13" x14ac:dyDescent="0.25">
      <c r="B135" s="44"/>
      <c r="C135" s="44"/>
      <c r="F135" s="44"/>
      <c r="G135" s="44"/>
      <c r="I135" s="116" t="s">
        <v>75</v>
      </c>
      <c r="J135" s="44" t="s">
        <v>192</v>
      </c>
      <c r="K135" s="102" t="s">
        <v>193</v>
      </c>
      <c r="L135" s="44" t="s">
        <v>192</v>
      </c>
      <c r="M135" s="102" t="s">
        <v>194</v>
      </c>
    </row>
    <row r="136" spans="2:13" x14ac:dyDescent="0.25">
      <c r="B136" s="44"/>
      <c r="C136" s="44"/>
      <c r="F136" s="44"/>
      <c r="G136" s="44"/>
      <c r="I136" s="117">
        <v>1000</v>
      </c>
      <c r="J136" s="56">
        <v>1000</v>
      </c>
      <c r="K136" s="103">
        <v>0</v>
      </c>
      <c r="L136" s="56">
        <v>600</v>
      </c>
      <c r="M136" s="103">
        <v>400</v>
      </c>
    </row>
    <row r="137" spans="2:13" x14ac:dyDescent="0.25">
      <c r="B137" s="56"/>
      <c r="I137" s="123"/>
      <c r="J137" s="114" t="s">
        <v>6</v>
      </c>
      <c r="K137" s="110"/>
      <c r="L137" s="114" t="s">
        <v>6</v>
      </c>
      <c r="M137" s="110"/>
    </row>
    <row r="138" spans="2:13" x14ac:dyDescent="0.25">
      <c r="B138" s="73" t="s">
        <v>126</v>
      </c>
      <c r="C138" s="8"/>
      <c r="D138" s="8"/>
      <c r="E138" s="8"/>
      <c r="F138" s="59" t="s">
        <v>1</v>
      </c>
      <c r="G138" s="60" t="s">
        <v>5</v>
      </c>
      <c r="H138" s="74" t="s">
        <v>0</v>
      </c>
      <c r="I138" s="118" t="s">
        <v>86</v>
      </c>
      <c r="J138" s="100" t="s">
        <v>79</v>
      </c>
      <c r="K138" s="104" t="s">
        <v>80</v>
      </c>
      <c r="L138" s="100" t="s">
        <v>183</v>
      </c>
      <c r="M138" s="104" t="s">
        <v>182</v>
      </c>
    </row>
    <row r="139" spans="2:13" x14ac:dyDescent="0.25">
      <c r="B139" s="157" t="s">
        <v>87</v>
      </c>
      <c r="C139" s="155"/>
      <c r="D139" s="155"/>
      <c r="E139" s="158"/>
      <c r="F139" s="61">
        <v>230</v>
      </c>
      <c r="G139" s="164"/>
      <c r="H139" s="62">
        <f>G139/F139</f>
        <v>0</v>
      </c>
      <c r="I139" s="119">
        <f t="shared" ref="I139:M140" si="8">$G139/0.8*I$136/1000</f>
        <v>0</v>
      </c>
      <c r="J139" s="63">
        <f t="shared" si="8"/>
        <v>0</v>
      </c>
      <c r="K139" s="105">
        <f t="shared" si="8"/>
        <v>0</v>
      </c>
      <c r="L139" s="63">
        <f>$G139/0.8*L$136/1000</f>
        <v>0</v>
      </c>
      <c r="M139" s="105">
        <f t="shared" si="8"/>
        <v>0</v>
      </c>
    </row>
    <row r="140" spans="2:13" x14ac:dyDescent="0.25">
      <c r="B140" s="161" t="s">
        <v>88</v>
      </c>
      <c r="C140" s="162"/>
      <c r="D140" s="162"/>
      <c r="E140" s="163"/>
      <c r="F140" s="65">
        <v>230</v>
      </c>
      <c r="G140" s="166"/>
      <c r="H140" s="66">
        <f>G140/F140</f>
        <v>0</v>
      </c>
      <c r="I140" s="121">
        <f t="shared" si="8"/>
        <v>0</v>
      </c>
      <c r="J140" s="67">
        <f t="shared" si="8"/>
        <v>0</v>
      </c>
      <c r="K140" s="107">
        <f t="shared" si="8"/>
        <v>0</v>
      </c>
      <c r="L140" s="67">
        <f t="shared" si="8"/>
        <v>0</v>
      </c>
      <c r="M140" s="107">
        <f>$G140/0.8*M$136/1000</f>
        <v>0</v>
      </c>
    </row>
    <row r="141" spans="2:13" ht="15.75" thickBot="1" x14ac:dyDescent="0.3">
      <c r="C141" s="44"/>
      <c r="F141" s="68" t="s">
        <v>4</v>
      </c>
      <c r="G141" s="69">
        <f t="shared" ref="G141:M141" si="9">SUM(G139:G140)</f>
        <v>0</v>
      </c>
      <c r="H141" s="70">
        <f t="shared" si="9"/>
        <v>0</v>
      </c>
      <c r="I141" s="124">
        <f t="shared" si="9"/>
        <v>0</v>
      </c>
      <c r="J141" s="111">
        <f t="shared" si="9"/>
        <v>0</v>
      </c>
      <c r="K141" s="112">
        <f t="shared" si="9"/>
        <v>0</v>
      </c>
      <c r="L141" s="111">
        <f t="shared" si="9"/>
        <v>0</v>
      </c>
      <c r="M141" s="112">
        <f t="shared" si="9"/>
        <v>0</v>
      </c>
    </row>
    <row r="143" spans="2:13" ht="15.75" thickBot="1" x14ac:dyDescent="0.3"/>
    <row r="144" spans="2:13" ht="15.75" thickBot="1" x14ac:dyDescent="0.3">
      <c r="B144" t="s">
        <v>74</v>
      </c>
      <c r="J144" s="171" t="s">
        <v>176</v>
      </c>
      <c r="K144" s="172"/>
      <c r="L144" s="171" t="s">
        <v>181</v>
      </c>
      <c r="M144" s="172"/>
    </row>
    <row r="145" spans="2:13" ht="30" customHeight="1" x14ac:dyDescent="0.25">
      <c r="G145" s="130" t="s">
        <v>76</v>
      </c>
      <c r="H145" s="131" t="s">
        <v>77</v>
      </c>
      <c r="I145" s="132" t="s">
        <v>78</v>
      </c>
      <c r="J145" s="126" t="s">
        <v>195</v>
      </c>
      <c r="K145" s="127" t="s">
        <v>196</v>
      </c>
      <c r="L145" s="126" t="s">
        <v>195</v>
      </c>
      <c r="M145" s="127" t="s">
        <v>196</v>
      </c>
    </row>
    <row r="146" spans="2:13" ht="15.75" thickBot="1" x14ac:dyDescent="0.3">
      <c r="G146" s="133">
        <f t="shared" ref="G146:M146" si="10">G115+G124+G132+G141</f>
        <v>0</v>
      </c>
      <c r="H146" s="134">
        <f t="shared" si="10"/>
        <v>0</v>
      </c>
      <c r="I146" s="129">
        <f t="shared" si="10"/>
        <v>0</v>
      </c>
      <c r="J146" s="128">
        <f t="shared" si="10"/>
        <v>0</v>
      </c>
      <c r="K146" s="129">
        <f t="shared" si="10"/>
        <v>0</v>
      </c>
      <c r="L146" s="128">
        <f t="shared" si="10"/>
        <v>0</v>
      </c>
      <c r="M146" s="129">
        <f t="shared" si="10"/>
        <v>0</v>
      </c>
    </row>
    <row r="148" spans="2:13" x14ac:dyDescent="0.25">
      <c r="H148" t="s">
        <v>84</v>
      </c>
    </row>
    <row r="149" spans="2:13" x14ac:dyDescent="0.25">
      <c r="H149" t="s">
        <v>83</v>
      </c>
    </row>
    <row r="150" spans="2:13" ht="18.75" x14ac:dyDescent="0.3">
      <c r="B150" s="16" t="s">
        <v>102</v>
      </c>
    </row>
    <row r="151" spans="2:13" ht="8.25" customHeight="1" x14ac:dyDescent="0.25">
      <c r="F151" s="44"/>
      <c r="G151" s="44"/>
      <c r="H151" s="44"/>
      <c r="I151" s="44"/>
      <c r="J151" s="44"/>
    </row>
    <row r="152" spans="2:13" x14ac:dyDescent="0.25">
      <c r="D152" s="76" t="s">
        <v>1</v>
      </c>
      <c r="E152" s="77" t="s">
        <v>2</v>
      </c>
      <c r="F152" s="78" t="s">
        <v>3</v>
      </c>
      <c r="G152" s="79" t="s">
        <v>81</v>
      </c>
      <c r="H152" s="80" t="s">
        <v>82</v>
      </c>
    </row>
    <row r="153" spans="2:13" x14ac:dyDescent="0.25">
      <c r="D153" s="76">
        <v>230</v>
      </c>
      <c r="E153" s="81">
        <f>D153*G153</f>
        <v>230</v>
      </c>
      <c r="F153" s="82">
        <f>H153*D153</f>
        <v>460</v>
      </c>
      <c r="G153" s="83">
        <v>1</v>
      </c>
      <c r="H153" s="84">
        <v>2</v>
      </c>
    </row>
    <row r="154" spans="2:13" x14ac:dyDescent="0.25">
      <c r="D154" s="57">
        <v>230</v>
      </c>
      <c r="E154" s="85">
        <f>D154*G154</f>
        <v>460</v>
      </c>
      <c r="F154" s="58">
        <f>H154*D154</f>
        <v>920</v>
      </c>
      <c r="G154" s="86">
        <v>2</v>
      </c>
      <c r="H154" s="87">
        <v>4</v>
      </c>
    </row>
    <row r="155" spans="2:13" x14ac:dyDescent="0.25">
      <c r="D155" s="57">
        <v>230</v>
      </c>
      <c r="E155" s="85">
        <f>D155*G155</f>
        <v>920</v>
      </c>
      <c r="F155" s="58">
        <f>H155*D155</f>
        <v>1380</v>
      </c>
      <c r="G155" s="86">
        <v>4</v>
      </c>
      <c r="H155" s="87">
        <v>6</v>
      </c>
    </row>
    <row r="156" spans="2:13" x14ac:dyDescent="0.25">
      <c r="D156" s="88">
        <v>230</v>
      </c>
      <c r="E156" s="89">
        <f>D156*G156</f>
        <v>1380</v>
      </c>
      <c r="F156" s="90">
        <f>H156*D156</f>
        <v>2300</v>
      </c>
      <c r="G156" s="91">
        <v>6</v>
      </c>
      <c r="H156" s="92">
        <v>10</v>
      </c>
    </row>
    <row r="158" spans="2:13" x14ac:dyDescent="0.25">
      <c r="H158" t="s">
        <v>119</v>
      </c>
    </row>
    <row r="159" spans="2:13" x14ac:dyDescent="0.25">
      <c r="H159" s="167"/>
      <c r="I159" s="23" t="s">
        <v>0</v>
      </c>
    </row>
    <row r="160" spans="2:13" x14ac:dyDescent="0.25">
      <c r="B160" s="93" t="s">
        <v>171</v>
      </c>
      <c r="H160" t="s">
        <v>118</v>
      </c>
    </row>
    <row r="161" spans="2:10" x14ac:dyDescent="0.25">
      <c r="B161" s="94" t="s">
        <v>172</v>
      </c>
    </row>
    <row r="162" spans="2:10" x14ac:dyDescent="0.25">
      <c r="B162" s="94" t="s">
        <v>173</v>
      </c>
    </row>
    <row r="163" spans="2:10" x14ac:dyDescent="0.25">
      <c r="B163" s="94" t="s">
        <v>174</v>
      </c>
    </row>
    <row r="164" spans="2:10" x14ac:dyDescent="0.25">
      <c r="B164" s="94" t="s">
        <v>175</v>
      </c>
    </row>
    <row r="165" spans="2:10" x14ac:dyDescent="0.25">
      <c r="B165" t="s">
        <v>97</v>
      </c>
    </row>
    <row r="166" spans="2:10" x14ac:dyDescent="0.25">
      <c r="B166" t="s">
        <v>98</v>
      </c>
    </row>
    <row r="167" spans="2:10" x14ac:dyDescent="0.25">
      <c r="B167" t="s">
        <v>99</v>
      </c>
    </row>
    <row r="168" spans="2:10" ht="9" customHeight="1" x14ac:dyDescent="0.25"/>
    <row r="169" spans="2:10" ht="18.75" x14ac:dyDescent="0.3">
      <c r="B169" s="16" t="s">
        <v>151</v>
      </c>
    </row>
    <row r="170" spans="2:10" x14ac:dyDescent="0.25">
      <c r="B170" t="s">
        <v>127</v>
      </c>
    </row>
    <row r="171" spans="2:10" x14ac:dyDescent="0.25">
      <c r="B171" s="15" t="s">
        <v>108</v>
      </c>
      <c r="C171" s="15"/>
      <c r="D171" s="15"/>
      <c r="E171" s="15"/>
      <c r="F171" s="15"/>
      <c r="G171" s="15"/>
      <c r="H171" s="15"/>
      <c r="I171" s="15"/>
      <c r="J171" s="15"/>
    </row>
    <row r="193" spans="10:10" x14ac:dyDescent="0.25">
      <c r="J193" t="s">
        <v>105</v>
      </c>
    </row>
    <row r="208" spans="10:10" x14ac:dyDescent="0.25">
      <c r="J208" t="s">
        <v>107</v>
      </c>
    </row>
    <row r="209" spans="2:10" x14ac:dyDescent="0.25">
      <c r="J209" t="s">
        <v>106</v>
      </c>
    </row>
    <row r="216" spans="2:10" x14ac:dyDescent="0.25">
      <c r="B216" s="93" t="s">
        <v>146</v>
      </c>
    </row>
    <row r="217" spans="2:10" x14ac:dyDescent="0.25">
      <c r="B217" t="s">
        <v>97</v>
      </c>
    </row>
    <row r="218" spans="2:10" x14ac:dyDescent="0.25">
      <c r="B218" t="s">
        <v>98</v>
      </c>
    </row>
    <row r="219" spans="2:10" x14ac:dyDescent="0.25">
      <c r="C219" t="s">
        <v>131</v>
      </c>
    </row>
    <row r="220" spans="2:10" x14ac:dyDescent="0.25">
      <c r="D220" t="s">
        <v>128</v>
      </c>
    </row>
    <row r="221" spans="2:10" x14ac:dyDescent="0.25">
      <c r="D221" t="s">
        <v>129</v>
      </c>
    </row>
    <row r="222" spans="2:10" x14ac:dyDescent="0.25">
      <c r="D222" t="s">
        <v>130</v>
      </c>
    </row>
    <row r="223" spans="2:10" x14ac:dyDescent="0.25">
      <c r="D223" t="s">
        <v>149</v>
      </c>
    </row>
    <row r="224" spans="2:10" x14ac:dyDescent="0.25">
      <c r="B224" t="s">
        <v>99</v>
      </c>
    </row>
    <row r="226" spans="2:11" ht="18.75" x14ac:dyDescent="0.3">
      <c r="B226" s="16" t="s">
        <v>152</v>
      </c>
    </row>
    <row r="227" spans="2:11" x14ac:dyDescent="0.25">
      <c r="B227" t="s">
        <v>109</v>
      </c>
    </row>
    <row r="228" spans="2:11" x14ac:dyDescent="0.25">
      <c r="B228" s="15" t="s">
        <v>147</v>
      </c>
      <c r="C228" s="15"/>
      <c r="D228" s="15"/>
      <c r="E228" s="15"/>
      <c r="F228" s="15"/>
      <c r="G228" s="15"/>
      <c r="H228" s="15"/>
      <c r="I228" s="15"/>
      <c r="J228" s="15"/>
      <c r="K228" s="15"/>
    </row>
    <row r="260" spans="2:12" ht="18.75" x14ac:dyDescent="0.3">
      <c r="B260" s="16" t="s">
        <v>153</v>
      </c>
    </row>
    <row r="261" spans="2:12" x14ac:dyDescent="0.25">
      <c r="B261" t="s">
        <v>109</v>
      </c>
    </row>
    <row r="262" spans="2:12" x14ac:dyDescent="0.25">
      <c r="B262" s="15" t="s">
        <v>148</v>
      </c>
      <c r="C262" s="15"/>
      <c r="D262" s="15"/>
      <c r="E262" s="15"/>
      <c r="F262" s="15"/>
      <c r="G262" s="15"/>
      <c r="H262" s="15"/>
      <c r="I262" s="15"/>
      <c r="J262" s="15"/>
      <c r="K262" s="15"/>
      <c r="L262" s="15"/>
    </row>
    <row r="278" spans="2:8" ht="18.75" x14ac:dyDescent="0.3">
      <c r="B278" s="16" t="s">
        <v>154</v>
      </c>
    </row>
    <row r="279" spans="2:8" x14ac:dyDescent="0.25">
      <c r="B279" s="15" t="s">
        <v>110</v>
      </c>
      <c r="C279" s="15"/>
      <c r="D279" s="15"/>
      <c r="E279" s="15"/>
      <c r="F279" s="15"/>
      <c r="G279" s="15"/>
      <c r="H279" s="15"/>
    </row>
  </sheetData>
  <sheetProtection algorithmName="SHA-512" hashValue="XEyMQBpknh7xzgqUjFzNFwB8hmO7v7Zaxm4gGKm7uB52AlkejLX9GsQCBzhTrl51aGvNI9gnbCKGXp4qxnAUxg==" saltValue="BbrIv+Xof7ttokW2Gti5dA==" spinCount="100000" sheet="1" objects="1" scenarios="1"/>
  <mergeCells count="28">
    <mergeCell ref="B74:M74"/>
    <mergeCell ref="O74:Z74"/>
    <mergeCell ref="G63:I63"/>
    <mergeCell ref="J63:L63"/>
    <mergeCell ref="M63:O63"/>
    <mergeCell ref="G64:I64"/>
    <mergeCell ref="J64:L64"/>
    <mergeCell ref="M64:O64"/>
    <mergeCell ref="J65:K65"/>
    <mergeCell ref="M65:N65"/>
    <mergeCell ref="O66:Q66"/>
    <mergeCell ref="O67:Q67"/>
    <mergeCell ref="G66:H66"/>
    <mergeCell ref="G67:H67"/>
    <mergeCell ref="J103:K103"/>
    <mergeCell ref="L103:M103"/>
    <mergeCell ref="D89:F89"/>
    <mergeCell ref="G89:H89"/>
    <mergeCell ref="G90:H90"/>
    <mergeCell ref="G91:H91"/>
    <mergeCell ref="G92:H92"/>
    <mergeCell ref="G93:H93"/>
    <mergeCell ref="I104:M104"/>
    <mergeCell ref="I117:M117"/>
    <mergeCell ref="I126:M126"/>
    <mergeCell ref="I134:M134"/>
    <mergeCell ref="J144:K144"/>
    <mergeCell ref="L144:M144"/>
  </mergeCells>
  <phoneticPr fontId="11" type="noConversion"/>
  <conditionalFormatting sqref="O66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portrait" verticalDpi="0" r:id="rId1"/>
  <headerFooter>
    <oddFooter>&amp;C&amp;"-,Italic"&amp;9C3/4 - technisch dossier forfait Synergrid (ed09.2020) - p&amp;P/&amp;N</oddFooter>
  </headerFooter>
  <rowBreaks count="2" manualBreakCount="2">
    <brk id="69" max="16383" man="1"/>
    <brk id="1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94463-EFB4-4FAA-914A-C4E6B8FC5EE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75C28-74BA-4053-A506-5B6D227A4B6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F304-BE8D-4B86-A205-A8B7AED1564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037ADEA573E4A8D0D50C7A48A6BF3" ma:contentTypeVersion="14" ma:contentTypeDescription="Create a new document." ma:contentTypeScope="" ma:versionID="2a708abea466d710befb43076ee56543">
  <xsd:schema xmlns:xsd="http://www.w3.org/2001/XMLSchema" xmlns:xs="http://www.w3.org/2001/XMLSchema" xmlns:p="http://schemas.microsoft.com/office/2006/metadata/properties" xmlns:ns2="36ff8182-2ea1-4066-b3e7-f942afa25b37" xmlns:ns3="7bfa0333-a2fa-42ff-9cce-55c09d2322ed" targetNamespace="http://schemas.microsoft.com/office/2006/metadata/properties" ma:root="true" ma:fieldsID="d0a744f93653d371c6bc31bd3e33dbd8" ns2:_="" ns3:_="">
    <xsd:import namespace="36ff8182-2ea1-4066-b3e7-f942afa25b37"/>
    <xsd:import namespace="7bfa0333-a2fa-42ff-9cce-55c09d2322e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f8182-2ea1-4066-b3e7-f942afa25b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4233cce-276f-4c67-a80a-372f98f4c899}" ma:internalName="TaxCatchAll" ma:showField="CatchAllData" ma:web="36ff8182-2ea1-4066-b3e7-f942afa25b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a0333-a2fa-42ff-9cce-55c09d2322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d3a9f44-e624-4884-ad50-1d54c961e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fa0333-a2fa-42ff-9cce-55c09d2322ed">
      <Terms xmlns="http://schemas.microsoft.com/office/infopath/2007/PartnerControls"/>
    </lcf76f155ced4ddcb4097134ff3c332f>
    <TaxCatchAll xmlns="36ff8182-2ea1-4066-b3e7-f942afa25b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BF2932-732A-485B-A81A-633DF159C8E7}"/>
</file>

<file path=customXml/itemProps2.xml><?xml version="1.0" encoding="utf-8"?>
<ds:datastoreItem xmlns:ds="http://schemas.openxmlformats.org/officeDocument/2006/customXml" ds:itemID="{242D58D8-40DC-4AAD-BC98-779AF0F8B63E}">
  <ds:schemaRefs>
    <ds:schemaRef ds:uri="http://schemas.microsoft.com/office/2006/metadata/properties"/>
    <ds:schemaRef ds:uri="http://schemas.microsoft.com/office/infopath/2007/PartnerControls"/>
    <ds:schemaRef ds:uri="a50f19f2-471d-4b75-baca-daadc154b11a"/>
    <ds:schemaRef ds:uri="fc5b7ac9-fb70-4bc0-ae2c-5a8526d3c546"/>
  </ds:schemaRefs>
</ds:datastoreItem>
</file>

<file path=customXml/itemProps3.xml><?xml version="1.0" encoding="utf-8"?>
<ds:datastoreItem xmlns:ds="http://schemas.openxmlformats.org/officeDocument/2006/customXml" ds:itemID="{28B7624A-AA48-4A06-A870-5AFE834FC00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614abc1-fed0-4beb-a4c5-e717fdae2975}" enabled="0" method="" siteId="{6614abc1-fed0-4beb-a4c5-e717fdae297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gegevens</vt:lpstr>
      <vt:lpstr>aansluitkast</vt:lpstr>
      <vt:lpstr>elektrisch schema</vt:lpstr>
      <vt:lpstr>foto's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 Van Steenberghe</dc:creator>
  <cp:lastModifiedBy>Marcel VAN DEN BERG (Synergrid)</cp:lastModifiedBy>
  <cp:lastPrinted>2020-09-10T07:03:07Z</cp:lastPrinted>
  <dcterms:created xsi:type="dcterms:W3CDTF">2015-06-05T18:17:20Z</dcterms:created>
  <dcterms:modified xsi:type="dcterms:W3CDTF">2026-04-23T09:09:49Z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0x010100B29037ADEA573E4A8D0D50C7A48A6BF3</vt:lpwstr>
  </property>
  <property fmtid="{D5CDD505-2E9C-101B-9397-08002B2CF9AE}" pid="3" name="MediaServiceImageTags">
    <vt:lpwstr/>
  </property>
</Properties>
</file>