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energynetworksbe-my.sharepoint.com/personal/marcel_vandenberg_synergrid_be/Documents/Documents/Forfait/C3-4 aanvraagformulieren/"/>
    </mc:Choice>
  </mc:AlternateContent>
  <xr:revisionPtr revIDLastSave="741" documentId="8_{745F088D-B7DF-45B3-B4C9-F31AAD7D1251}" xr6:coauthVersionLast="47" xr6:coauthVersionMax="47" xr10:uidLastSave="{137D1291-008D-4A7D-922E-828BF78BFAE9}"/>
  <bookViews>
    <workbookView xWindow="3060" yWindow="1425" windowWidth="25185" windowHeight="19050" xr2:uid="{00000000-000D-0000-FFFF-FFFF00000000}"/>
  </bookViews>
  <sheets>
    <sheet name="données" sheetId="1" r:id="rId1"/>
    <sheet name="boîtier de raccordement" sheetId="3" r:id="rId2"/>
    <sheet name="schéma unifilaire" sheetId="4" r:id="rId3"/>
    <sheet name="photos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0" i="1" l="1"/>
  <c r="M140" i="1"/>
  <c r="L140" i="1"/>
  <c r="M139" i="1"/>
  <c r="M141" i="1" s="1"/>
  <c r="L139" i="1"/>
  <c r="L141" i="1" s="1"/>
  <c r="M131" i="1"/>
  <c r="L131" i="1"/>
  <c r="M130" i="1"/>
  <c r="L130" i="1"/>
  <c r="L132" i="1" s="1"/>
  <c r="M123" i="1"/>
  <c r="L123" i="1"/>
  <c r="M122" i="1"/>
  <c r="L122" i="1"/>
  <c r="L124" i="1" s="1"/>
  <c r="M114" i="1"/>
  <c r="L114" i="1"/>
  <c r="M113" i="1"/>
  <c r="L113" i="1"/>
  <c r="M112" i="1"/>
  <c r="L112" i="1"/>
  <c r="M111" i="1"/>
  <c r="L111" i="1"/>
  <c r="M110" i="1"/>
  <c r="M109" i="1"/>
  <c r="L109" i="1"/>
  <c r="M108" i="1"/>
  <c r="L108" i="1"/>
  <c r="M115" i="1" l="1"/>
  <c r="M132" i="1"/>
  <c r="L115" i="1"/>
  <c r="L146" i="1" s="1"/>
  <c r="M67" i="1" s="1"/>
  <c r="M124" i="1"/>
  <c r="M146" i="1" l="1"/>
  <c r="N67" i="1" s="1"/>
  <c r="Y82" i="1"/>
  <c r="Y79" i="1"/>
  <c r="H110" i="1" l="1"/>
  <c r="K110" i="1"/>
  <c r="J110" i="1"/>
  <c r="I110" i="1"/>
  <c r="H111" i="1"/>
  <c r="I111" i="1"/>
  <c r="J111" i="1"/>
  <c r="K111" i="1"/>
  <c r="K109" i="1"/>
  <c r="J109" i="1"/>
  <c r="I109" i="1"/>
  <c r="H109" i="1"/>
  <c r="K139" i="1"/>
  <c r="I139" i="1"/>
  <c r="L82" i="1" l="1"/>
  <c r="L79" i="1"/>
  <c r="I67" i="1" l="1"/>
  <c r="F153" i="1" l="1"/>
  <c r="F156" i="1" l="1"/>
  <c r="E156" i="1"/>
  <c r="F155" i="1"/>
  <c r="E155" i="1"/>
  <c r="F154" i="1"/>
  <c r="E154" i="1"/>
  <c r="E153" i="1"/>
  <c r="I140" i="1"/>
  <c r="J140" i="1"/>
  <c r="K140" i="1"/>
  <c r="J139" i="1"/>
  <c r="I131" i="1"/>
  <c r="J131" i="1"/>
  <c r="K131" i="1"/>
  <c r="J130" i="1"/>
  <c r="K130" i="1"/>
  <c r="I130" i="1"/>
  <c r="I123" i="1"/>
  <c r="J123" i="1"/>
  <c r="K123" i="1"/>
  <c r="J122" i="1"/>
  <c r="K122" i="1"/>
  <c r="I122" i="1"/>
  <c r="G141" i="1"/>
  <c r="H140" i="1"/>
  <c r="H139" i="1"/>
  <c r="G132" i="1"/>
  <c r="H131" i="1"/>
  <c r="H130" i="1"/>
  <c r="G124" i="1"/>
  <c r="H123" i="1"/>
  <c r="H122" i="1"/>
  <c r="K112" i="1"/>
  <c r="K113" i="1"/>
  <c r="K114" i="1"/>
  <c r="I112" i="1"/>
  <c r="J112" i="1"/>
  <c r="I113" i="1"/>
  <c r="J113" i="1"/>
  <c r="I114" i="1"/>
  <c r="J114" i="1"/>
  <c r="J108" i="1"/>
  <c r="K108" i="1"/>
  <c r="I108" i="1"/>
  <c r="G115" i="1"/>
  <c r="H114" i="1"/>
  <c r="H113" i="1"/>
  <c r="H112" i="1"/>
  <c r="H108" i="1"/>
  <c r="I132" i="1" l="1"/>
  <c r="J141" i="1"/>
  <c r="H124" i="1"/>
  <c r="K141" i="1"/>
  <c r="J132" i="1"/>
  <c r="I141" i="1"/>
  <c r="H141" i="1"/>
  <c r="G146" i="1"/>
  <c r="G67" i="1" s="1"/>
  <c r="K115" i="1"/>
  <c r="J124" i="1"/>
  <c r="H132" i="1"/>
  <c r="I124" i="1"/>
  <c r="K132" i="1"/>
  <c r="K124" i="1"/>
  <c r="I115" i="1"/>
  <c r="H115" i="1"/>
  <c r="J115" i="1"/>
  <c r="I146" i="1" l="1"/>
  <c r="L67" i="1" s="1"/>
  <c r="H146" i="1"/>
  <c r="J146" i="1"/>
  <c r="J67" i="1" s="1"/>
  <c r="K146" i="1"/>
  <c r="K67" i="1" s="1"/>
</calcChain>
</file>

<file path=xl/sharedStrings.xml><?xml version="1.0" encoding="utf-8"?>
<sst xmlns="http://schemas.openxmlformats.org/spreadsheetml/2006/main" count="300" uniqueCount="196">
  <si>
    <t>PRÉLÈVEMENT D'ÉNERGIE ÉLECTRIQUE SANS COMPTEUR - CONSOMMATION FORFAITAIRE</t>
  </si>
  <si>
    <t>Demande de raccordement sans compteur de mobilier urbain pour un prélèvement en continu (24h/24)</t>
  </si>
  <si>
    <t>Documents utiles :</t>
  </si>
  <si>
    <t>C1/109</t>
  </si>
  <si>
    <t>Prescriptions techniques spécifiques relatives au raccordement des installations professionnelles fixes sans compteur</t>
  </si>
  <si>
    <t>C3/2</t>
  </si>
  <si>
    <t>Règles de calcul et d'attribution de la consommation forfaitaire</t>
  </si>
  <si>
    <t>C3/3</t>
  </si>
  <si>
    <t>Liste de toutes les consommations forfaitaires accordées par Synergrid</t>
  </si>
  <si>
    <t>C3/4</t>
  </si>
  <si>
    <t>Modèle de dossier technique pour l'application d'un forfait (= ce document)</t>
  </si>
  <si>
    <t>Tous ces documents peuvent être téléchargés à partir de  www.synergrid.be - Prescriptions techniques électricité.</t>
  </si>
  <si>
    <t>Seuls les champs verts doivent être remplis.</t>
  </si>
  <si>
    <t>1. Données générales et résumé</t>
  </si>
  <si>
    <t>Demandeur de la consommation forfaitaire</t>
  </si>
  <si>
    <t>Nom de la société</t>
  </si>
  <si>
    <t>Personne de contact</t>
  </si>
  <si>
    <t>Adresse</t>
  </si>
  <si>
    <t>Code postal</t>
  </si>
  <si>
    <t>Commune</t>
  </si>
  <si>
    <t>Téléphone</t>
  </si>
  <si>
    <t>Mail</t>
  </si>
  <si>
    <t>Fabricant du mobilier urbain</t>
  </si>
  <si>
    <t>Description de l’installation : liste des types d'installations ("group" + "application")</t>
  </si>
  <si>
    <t>Indiquez l'application correspondante par une croix, et incluez-la également dans le résumé ci-dessous.</t>
  </si>
  <si>
    <t>AS</t>
  </si>
  <si>
    <t>SIRÈNES D’ALARME</t>
  </si>
  <si>
    <t>BF</t>
  </si>
  <si>
    <t>BI-FLASH</t>
  </si>
  <si>
    <t>BH</t>
  </si>
  <si>
    <t>ÉCLAIRAGE ABRIBUS (avec ou sans panneau publicitaire)</t>
  </si>
  <si>
    <t>CA</t>
  </si>
  <si>
    <t>CAMÉRAS DE SURVEILLANCE</t>
  </si>
  <si>
    <t>CP</t>
  </si>
  <si>
    <t>POMPES DE CONDENSATION</t>
  </si>
  <si>
    <t>FE</t>
  </si>
  <si>
    <t>AUTRE LIVRAISON FORFAITAIRE E</t>
  </si>
  <si>
    <t>FP</t>
  </si>
  <si>
    <t>RADARS CONTRÔLE DE VITESSE</t>
  </si>
  <si>
    <t>GT</t>
  </si>
  <si>
    <t>TÉLÉRELEVÉ COMPTEUR DE GAZ</t>
  </si>
  <si>
    <t>IC</t>
  </si>
  <si>
    <t>CONCENTRATEURS TÉLÉPHONIQUES</t>
  </si>
  <si>
    <t>IV</t>
  </si>
  <si>
    <t>ALIMENTATION TÉLÉDISTRIBUTION</t>
  </si>
  <si>
    <t>LZ</t>
  </si>
  <si>
    <t>HAUT-PARLEURS</t>
  </si>
  <si>
    <t>RC</t>
  </si>
  <si>
    <t>RELAIS DE COMMUNICATION GSM</t>
  </si>
  <si>
    <t>RO</t>
  </si>
  <si>
    <t>ARMOIRES DE TROTTOIRE POUR MUTIPLEXEURS POUR FIBRE OPTIQUE (ROP)</t>
  </si>
  <si>
    <t>RP</t>
  </si>
  <si>
    <t>PANNEAUX, POTEAUX, BORNES PUBLICITAIRES</t>
  </si>
  <si>
    <t>SB</t>
  </si>
  <si>
    <t>BARRIÈRES AUTOMATIQUES</t>
  </si>
  <si>
    <t>TA</t>
  </si>
  <si>
    <t>DISTRIBUTEURS DE TICKET PARKING, PRÉVENTE TITRES DE TRANSPORT (De Lijn)</t>
  </si>
  <si>
    <t>TC</t>
  </si>
  <si>
    <t>CABINES TÉLÉPHONIQUES</t>
  </si>
  <si>
    <t>VL</t>
  </si>
  <si>
    <t>FEUX DE SIGNALISATION tricolores</t>
  </si>
  <si>
    <t>VS</t>
  </si>
  <si>
    <t>PANNEAUX DE SIGNALISATION DIVERS (telsys. véhic., indicateurs de vitesse, bornes rétractables…)</t>
  </si>
  <si>
    <t>WH</t>
  </si>
  <si>
    <t>ÉCLAIRAGE ABRIS  AVEC MOTORISATION (avec ou sans panneau publicitaire)</t>
  </si>
  <si>
    <t>WT</t>
  </si>
  <si>
    <t>COMPTEURS D'EAU avec télémesure, LOCAL COMPTEUR D'EAU</t>
  </si>
  <si>
    <t>PGS</t>
  </si>
  <si>
    <t>SYSTÈME DE GESTION PARKING</t>
  </si>
  <si>
    <t>Résumé</t>
  </si>
  <si>
    <t>Ces données seront reprises dans la liste C3-3 en cas d'approbation du forfait</t>
  </si>
  <si>
    <t>Group</t>
  </si>
  <si>
    <t>Application</t>
  </si>
  <si>
    <t>Manufacturer 
(fabricant)</t>
  </si>
  <si>
    <t>Name 
(demandeur du forfait)</t>
  </si>
  <si>
    <t>Type (description 
de l'installation)</t>
  </si>
  <si>
    <t>Max. Power
(W)</t>
  </si>
  <si>
    <t>(A)</t>
  </si>
  <si>
    <t>kWh Total</t>
  </si>
  <si>
    <t>Number
(code Synergrid)</t>
  </si>
  <si>
    <t>Pour « group » et « application » : copiez le code et l'application retenus de la liste ci-dessus.</t>
  </si>
  <si>
    <t>2. Calcul de la consommation forfaitaire</t>
  </si>
  <si>
    <t>Valeurs de référence déterminées par Synergrid :</t>
  </si>
  <si>
    <t>Vous trouverez plus d'infos dans le document C3/2.</t>
  </si>
  <si>
    <t>Consommation standard 24/24 (haut + bas)</t>
  </si>
  <si>
    <t>heures/an</t>
  </si>
  <si>
    <t>en fonction à moins 5 °C</t>
  </si>
  <si>
    <t>Caractéristiques électriques de l'installation : aperçu des types d'appareils, déterminés par Synergrid :</t>
  </si>
  <si>
    <t>Il existe 4 types d'appareils dans le modèle de calcul Synergrid, avec un nombre d'heures forfaitaires sur base annuelle et un calcul standard de la consommation :</t>
  </si>
  <si>
    <t>Type de l'appareil</t>
  </si>
  <si>
    <t>Général 24/24</t>
  </si>
  <si>
    <t>Moteur</t>
  </si>
  <si>
    <t>Chauffage</t>
  </si>
  <si>
    <t>Ventilation</t>
  </si>
  <si>
    <t>Calcul de la consommation d'électricité</t>
  </si>
  <si>
    <t>Remplissez les champs verts ci-dessous pour chacun des appareils concernés : une brève description et la puissance en Watts,</t>
  </si>
  <si>
    <t>regroupés par type d'appareil (général, moteur, chauffage, ventilation). Insérez des lignes supplémentaires si nécessaire.</t>
  </si>
  <si>
    <t>Le modèle de calcul calcule automatiquement la puissance en kWh par an, et donne le total en bas.</t>
  </si>
  <si>
    <t>total #h</t>
  </si>
  <si>
    <t>Description des appareils 24/24</t>
  </si>
  <si>
    <t>230 V</t>
  </si>
  <si>
    <t>P (W)</t>
  </si>
  <si>
    <t>A</t>
  </si>
  <si>
    <t>kWh total</t>
  </si>
  <si>
    <t>kWh haut</t>
  </si>
  <si>
    <t>kWh bas</t>
  </si>
  <si>
    <t>appareils type 1</t>
  </si>
  <si>
    <t>appareils type 2</t>
  </si>
  <si>
    <t>appareils type 3</t>
  </si>
  <si>
    <t>appareils type 4</t>
  </si>
  <si>
    <t>total</t>
  </si>
  <si>
    <t>valeur de calcul = P / 0,8</t>
  </si>
  <si>
    <t>Description moteurs</t>
  </si>
  <si>
    <t>moteurs type 1</t>
  </si>
  <si>
    <t>moteurs type 2</t>
  </si>
  <si>
    <t xml:space="preserve">Description éléments de chauffage </t>
  </si>
  <si>
    <t>éléments de chauffage type 1</t>
  </si>
  <si>
    <t>éléments de chauffage type 2</t>
  </si>
  <si>
    <t>Description ventilation</t>
  </si>
  <si>
    <t>ventilation type 1</t>
  </si>
  <si>
    <t>ventilation type 2</t>
  </si>
  <si>
    <t>Valeur du forfait = puissance totale de l'ensemble des appareils</t>
  </si>
  <si>
    <t>P total (W)</t>
  </si>
  <si>
    <t>I total (A)</t>
  </si>
  <si>
    <t>total kWh</t>
  </si>
  <si>
    <t>Cette valeur sert de base pour le choix du disjoncteur.</t>
  </si>
  <si>
    <t>Choisissez le plus petit disjoncteur de la liste, adaptée à la consommation.</t>
  </si>
  <si>
    <t>3. Choix du disjoncteur de branchement</t>
  </si>
  <si>
    <t>Pmin. (W)</t>
  </si>
  <si>
    <t>Pmax. (W)</t>
  </si>
  <si>
    <t>I min (A)</t>
  </si>
  <si>
    <t>I max (A)</t>
  </si>
  <si>
    <t>Indiquez le calibre du disjoncteur de branchement choisi :</t>
  </si>
  <si>
    <t>exigences disjoncteur de branchement :</t>
  </si>
  <si>
    <t>La valeur sélectionnée ici est automatiquement adoptée dans le résumé en haut (ligne 55).</t>
  </si>
  <si>
    <t>Conforme aux spécifications Synergrid :</t>
  </si>
  <si>
    <t xml:space="preserve"> - C1/109 : Prescriptions techniques spécifiques relatives au raccordement des installations professionnelles fixes sans compteur.</t>
  </si>
  <si>
    <t xml:space="preserve"> - C3/2 : Consommations forfaitaires - Règles de prélèvement d'énergie électrique sans comptage. </t>
  </si>
  <si>
    <t>3. Caractéristiques du boîtier de raccordement</t>
  </si>
  <si>
    <t>Conforme à Synergrid C1/109, voir les modèles ci-dessous.</t>
  </si>
  <si>
    <t>À l'onglet "boîtier de raccordement", donnez les détails du boîtier de raccordement prévu.</t>
  </si>
  <si>
    <t>AQ961009B (IP55)</t>
  </si>
  <si>
    <t>Multibox MB65</t>
  </si>
  <si>
    <t>AQ13181001</t>
  </si>
  <si>
    <t>exigences boîtier de raccordement :</t>
  </si>
  <si>
    <t>Conforme aux prescriptions Synergrid :</t>
  </si>
  <si>
    <t xml:space="preserve">Entre autres (liste non exhaustive) : </t>
  </si>
  <si>
    <t xml:space="preserve"> - scellable</t>
  </si>
  <si>
    <t xml:space="preserve"> - fenêtre pour position disjoncteur</t>
  </si>
  <si>
    <t xml:space="preserve"> - degré IP minimale requise</t>
  </si>
  <si>
    <t xml:space="preserve"> - l'espace minimum nécessaire à la connexion de tous les éléments</t>
  </si>
  <si>
    <t xml:space="preserve"> - C3/2 : Consommations forfaitaires - Règles de prélèvement d'énergie électrique sans comptage.</t>
  </si>
  <si>
    <t>4. Schéma de principe du boîtier de raccordement</t>
  </si>
  <si>
    <t>Exemples de schémas ci-dessous.</t>
  </si>
  <si>
    <t>À l'onglet "boîtier de raccordement", donnez les détails du schéma-type prévu du boîtier de raccordement.</t>
  </si>
  <si>
    <t>5. Schéma unifilaire de l’installation</t>
  </si>
  <si>
    <t>À l'onglet "schéma unifilaire", donnez les détails du schéma unifilaire prévu.</t>
  </si>
  <si>
    <t>6. Photos de l’installation</t>
  </si>
  <si>
    <t>À l'onglet "photos", ajoutez des photos type de l'installation.</t>
  </si>
  <si>
    <t>Total par année</t>
  </si>
  <si>
    <t>+ le week-end (24h par jour)</t>
  </si>
  <si>
    <t>Déterminé forfaitairement</t>
  </si>
  <si>
    <t>chaque jour de 7h – 22h et non continu</t>
  </si>
  <si>
    <t>Chauffage (anti-condens)</t>
  </si>
  <si>
    <t>Des heures forfaitaires par année 24/24</t>
  </si>
  <si>
    <r>
      <t xml:space="preserve">Forfait </t>
    </r>
    <r>
      <rPr>
        <sz val="11"/>
        <rFont val="Calibri"/>
        <family val="2"/>
        <scheme val="minor"/>
      </rPr>
      <t xml:space="preserve">(kWh) - </t>
    </r>
    <r>
      <rPr>
        <b/>
        <sz val="10"/>
        <rFont val="Arial"/>
        <family val="2"/>
      </rPr>
      <t>24h/24h</t>
    </r>
  </si>
  <si>
    <r>
      <t xml:space="preserve">Forfait </t>
    </r>
    <r>
      <rPr>
        <sz val="11"/>
        <rFont val="Calibri"/>
        <family val="2"/>
        <scheme val="minor"/>
      </rPr>
      <t xml:space="preserve">(kWh) - </t>
    </r>
    <r>
      <rPr>
        <b/>
        <sz val="10"/>
        <rFont val="Arial"/>
        <family val="2"/>
      </rPr>
      <t>moteur</t>
    </r>
  </si>
  <si>
    <r>
      <t xml:space="preserve">Forfait </t>
    </r>
    <r>
      <rPr>
        <sz val="11"/>
        <color theme="1"/>
        <rFont val="Calibri"/>
        <family val="2"/>
        <scheme val="minor"/>
      </rPr>
      <t xml:space="preserve">(kWh) - </t>
    </r>
    <r>
      <rPr>
        <b/>
        <sz val="10"/>
        <color rgb="FFC00000"/>
        <rFont val="Arial"/>
        <family val="2"/>
      </rPr>
      <t>chauffage</t>
    </r>
  </si>
  <si>
    <r>
      <t xml:space="preserve">Forfait </t>
    </r>
    <r>
      <rPr>
        <sz val="11"/>
        <color theme="1"/>
        <rFont val="Calibri"/>
        <family val="2"/>
        <scheme val="minor"/>
      </rPr>
      <t xml:space="preserve">(kWh) - </t>
    </r>
    <r>
      <rPr>
        <b/>
        <sz val="10"/>
        <color rgb="FF00B050"/>
        <rFont val="Arial"/>
        <family val="2"/>
      </rPr>
      <t>ventilation</t>
    </r>
  </si>
  <si>
    <t>appareils type 5</t>
  </si>
  <si>
    <t>appareils type 6</t>
  </si>
  <si>
    <t>appareils type 7</t>
  </si>
  <si>
    <t>- Bipolaire maximum 10 A.</t>
  </si>
  <si>
    <r>
      <t xml:space="preserve">- Résistance aux courts-circuits Icn </t>
    </r>
    <r>
      <rPr>
        <sz val="11"/>
        <color theme="1"/>
        <rFont val="Aptos Narrow"/>
        <family val="2"/>
      </rPr>
      <t>≥</t>
    </r>
    <r>
      <rPr>
        <sz val="11"/>
        <color theme="1"/>
        <rFont val="Calibri"/>
        <family val="2"/>
      </rPr>
      <t xml:space="preserve"> 10kA</t>
    </r>
  </si>
  <si>
    <t>- Ou conformément au NBN C61-142.</t>
  </si>
  <si>
    <t>- Ou conformément au NBN EN60898-1; courbe C</t>
  </si>
  <si>
    <t>Système 1 = La Flandre &amp; Bruxelles</t>
  </si>
  <si>
    <t>Système 2 = La Wallonie</t>
  </si>
  <si>
    <t>Période LO de 22h àu 7u</t>
  </si>
  <si>
    <t>Période HI</t>
  </si>
  <si>
    <t>Période LO</t>
  </si>
  <si>
    <t>Période HI: tous les jours de la semaine</t>
  </si>
  <si>
    <t>Période LO: tous les jours de la semaine</t>
  </si>
  <si>
    <t>Période HI de 7h à 11h &amp; 17h à 22h</t>
  </si>
  <si>
    <t>Période LO de 11h à 17h &amp; 22h à 7h</t>
  </si>
  <si>
    <t>Période HI: uniquement la journée, non continu</t>
  </si>
  <si>
    <t>Période LO: uniquement la journée, non continu</t>
  </si>
  <si>
    <t>Période HI : jours de la semaine 7h – 22h (15h par jour)</t>
  </si>
  <si>
    <t>Période LO : jours de la semaine 22h – 7h (9h par jour)</t>
  </si>
  <si>
    <t>Période HI : uniquement la journée, non continu</t>
  </si>
  <si>
    <t>heures HI</t>
  </si>
  <si>
    <t>heures LO</t>
  </si>
  <si>
    <t>Système 1</t>
  </si>
  <si>
    <t>Système 2</t>
  </si>
  <si>
    <t>kWh HI</t>
  </si>
  <si>
    <t>kWh 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</si>
</sst>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0"/>
      <color rgb="FF00B05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name val="Arial"/>
      <family val="2"/>
    </font>
    <font>
      <sz val="8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0" tint="-0.34998626667073579"/>
      <name val="Arial"/>
      <family val="2"/>
    </font>
    <font>
      <sz val="9"/>
      <color theme="0" tint="-0.34998626667073579"/>
      <name val="Arial"/>
      <family val="2"/>
    </font>
    <font>
      <b/>
      <sz val="9"/>
      <name val="Arial"/>
      <family val="2"/>
    </font>
    <font>
      <b/>
      <sz val="10"/>
      <color rgb="FFC00000"/>
      <name val="Arial"/>
      <family val="2"/>
    </font>
    <font>
      <sz val="11"/>
      <color theme="1"/>
      <name val="Calibri"/>
      <family val="2"/>
    </font>
    <font>
      <sz val="11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8">
    <xf numFmtId="0" fontId="0" fillId="0" borderId="0" xfId="0"/>
    <xf numFmtId="0" fontId="1" fillId="0" borderId="0" xfId="1"/>
    <xf numFmtId="0" fontId="1" fillId="0" borderId="2" xfId="1" applyBorder="1"/>
    <xf numFmtId="0" fontId="1" fillId="0" borderId="0" xfId="1" applyAlignment="1">
      <alignment horizontal="center"/>
    </xf>
    <xf numFmtId="0" fontId="1" fillId="0" borderId="11" xfId="1" applyBorder="1"/>
    <xf numFmtId="0" fontId="0" fillId="0" borderId="2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" xfId="0" applyBorder="1"/>
    <xf numFmtId="0" fontId="1" fillId="0" borderId="2" xfId="1" applyBorder="1" applyAlignment="1">
      <alignment horizontal="center"/>
    </xf>
    <xf numFmtId="0" fontId="1" fillId="0" borderId="6" xfId="1" applyBorder="1" applyAlignment="1">
      <alignment horizontal="center"/>
    </xf>
    <xf numFmtId="0" fontId="0" fillId="0" borderId="15" xfId="0" applyBorder="1"/>
    <xf numFmtId="0" fontId="7" fillId="0" borderId="0" xfId="0" applyFon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8" fillId="0" borderId="0" xfId="0" applyFont="1"/>
    <xf numFmtId="0" fontId="1" fillId="0" borderId="12" xfId="1" applyBorder="1" applyAlignment="1">
      <alignment horizontal="center"/>
    </xf>
    <xf numFmtId="0" fontId="1" fillId="0" borderId="13" xfId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10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0" fontId="1" fillId="0" borderId="1" xfId="1" applyBorder="1" applyAlignment="1">
      <alignment horizontal="center"/>
    </xf>
    <xf numFmtId="2" fontId="1" fillId="0" borderId="1" xfId="1" applyNumberForma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2" fontId="4" fillId="0" borderId="12" xfId="1" applyNumberFormat="1" applyFont="1" applyBorder="1" applyAlignment="1">
      <alignment horizontal="center"/>
    </xf>
    <xf numFmtId="2" fontId="1" fillId="0" borderId="0" xfId="1" applyNumberFormat="1" applyAlignment="1">
      <alignment horizontal="center"/>
    </xf>
    <xf numFmtId="0" fontId="4" fillId="0" borderId="0" xfId="1" applyFont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14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11" fillId="0" borderId="0" xfId="0" applyFont="1"/>
    <xf numFmtId="0" fontId="6" fillId="0" borderId="11" xfId="0" applyFont="1" applyBorder="1"/>
    <xf numFmtId="0" fontId="6" fillId="0" borderId="0" xfId="0" applyFont="1"/>
    <xf numFmtId="0" fontId="12" fillId="0" borderId="0" xfId="0" applyFont="1"/>
    <xf numFmtId="0" fontId="0" fillId="2" borderId="0" xfId="0" applyFill="1"/>
    <xf numFmtId="0" fontId="13" fillId="0" borderId="0" xfId="0" applyFont="1"/>
    <xf numFmtId="0" fontId="0" fillId="0" borderId="15" xfId="0" applyBorder="1" applyAlignment="1">
      <alignment horizontal="center"/>
    </xf>
    <xf numFmtId="0" fontId="14" fillId="0" borderId="7" xfId="1" applyFont="1" applyBorder="1" applyAlignment="1">
      <alignment horizontal="center"/>
    </xf>
    <xf numFmtId="0" fontId="14" fillId="0" borderId="9" xfId="1" applyFont="1" applyBorder="1" applyAlignment="1">
      <alignment horizontal="center"/>
    </xf>
    <xf numFmtId="0" fontId="14" fillId="0" borderId="10" xfId="1" applyFont="1" applyBorder="1" applyAlignment="1">
      <alignment horizontal="center"/>
    </xf>
    <xf numFmtId="0" fontId="14" fillId="0" borderId="2" xfId="1" applyFont="1" applyBorder="1" applyAlignment="1">
      <alignment horizontal="center"/>
    </xf>
    <xf numFmtId="0" fontId="14" fillId="0" borderId="8" xfId="1" applyFont="1" applyBorder="1" applyAlignment="1">
      <alignment horizontal="center"/>
    </xf>
    <xf numFmtId="0" fontId="14" fillId="0" borderId="4" xfId="1" applyFont="1" applyBorder="1" applyAlignment="1">
      <alignment horizontal="center"/>
    </xf>
    <xf numFmtId="0" fontId="15" fillId="0" borderId="2" xfId="1" applyFont="1" applyBorder="1"/>
    <xf numFmtId="0" fontId="9" fillId="0" borderId="7" xfId="1" applyFont="1" applyBorder="1"/>
    <xf numFmtId="0" fontId="15" fillId="0" borderId="6" xfId="1" applyFont="1" applyBorder="1" applyAlignment="1">
      <alignment horizontal="center"/>
    </xf>
    <xf numFmtId="0" fontId="16" fillId="0" borderId="7" xfId="1" applyFont="1" applyBorder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6" fillId="0" borderId="1" xfId="0" applyFont="1" applyBorder="1"/>
    <xf numFmtId="0" fontId="6" fillId="0" borderId="6" xfId="0" applyFont="1" applyBorder="1"/>
    <xf numFmtId="0" fontId="6" fillId="0" borderId="12" xfId="0" applyFont="1" applyBorder="1"/>
    <xf numFmtId="0" fontId="6" fillId="2" borderId="0" xfId="0" applyFont="1" applyFill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1" fillId="2" borderId="8" xfId="1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9" xfId="0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0" xfId="1" applyFill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4" fillId="3" borderId="2" xfId="1" applyFont="1" applyFill="1" applyBorder="1" applyAlignment="1">
      <alignment vertical="center"/>
    </xf>
    <xf numFmtId="0" fontId="1" fillId="3" borderId="6" xfId="1" applyFill="1" applyBorder="1"/>
    <xf numFmtId="0" fontId="1" fillId="3" borderId="6" xfId="1" applyFill="1" applyBorder="1" applyAlignment="1">
      <alignment vertical="center"/>
    </xf>
    <xf numFmtId="0" fontId="0" fillId="3" borderId="6" xfId="0" applyFill="1" applyBorder="1"/>
    <xf numFmtId="0" fontId="1" fillId="3" borderId="7" xfId="1" applyFill="1" applyBorder="1"/>
    <xf numFmtId="0" fontId="1" fillId="3" borderId="8" xfId="1" applyFill="1" applyBorder="1" applyAlignment="1">
      <alignment vertical="center"/>
    </xf>
    <xf numFmtId="0" fontId="1" fillId="3" borderId="0" xfId="1" applyFill="1" applyAlignment="1">
      <alignment vertical="center"/>
    </xf>
    <xf numFmtId="0" fontId="0" fillId="3" borderId="0" xfId="0" applyFill="1"/>
    <xf numFmtId="0" fontId="1" fillId="3" borderId="0" xfId="1" applyFill="1"/>
    <xf numFmtId="0" fontId="1" fillId="3" borderId="4" xfId="1" applyFill="1" applyBorder="1"/>
    <xf numFmtId="0" fontId="1" fillId="3" borderId="1" xfId="1" applyFill="1" applyBorder="1"/>
    <xf numFmtId="0" fontId="1" fillId="3" borderId="1" xfId="1" quotePrefix="1" applyFill="1" applyBorder="1" applyAlignment="1">
      <alignment vertical="center"/>
    </xf>
    <xf numFmtId="0" fontId="1" fillId="3" borderId="1" xfId="1" applyFill="1" applyBorder="1" applyAlignment="1">
      <alignment vertical="center"/>
    </xf>
    <xf numFmtId="0" fontId="1" fillId="3" borderId="10" xfId="1" applyFill="1" applyBorder="1"/>
    <xf numFmtId="0" fontId="3" fillId="3" borderId="2" xfId="1" applyFont="1" applyFill="1" applyBorder="1" applyAlignment="1">
      <alignment vertical="center"/>
    </xf>
    <xf numFmtId="0" fontId="1" fillId="3" borderId="0" xfId="1" applyFill="1" applyAlignment="1">
      <alignment horizontal="right" vertical="center"/>
    </xf>
    <xf numFmtId="0" fontId="1" fillId="3" borderId="4" xfId="1" applyFill="1" applyBorder="1" applyAlignment="1">
      <alignment vertical="center"/>
    </xf>
    <xf numFmtId="0" fontId="0" fillId="3" borderId="1" xfId="0" applyFill="1" applyBorder="1"/>
    <xf numFmtId="0" fontId="17" fillId="3" borderId="2" xfId="1" applyFont="1" applyFill="1" applyBorder="1" applyAlignment="1">
      <alignment vertical="center"/>
    </xf>
    <xf numFmtId="0" fontId="1" fillId="3" borderId="10" xfId="1" applyFill="1" applyBorder="1" applyAlignment="1">
      <alignment vertical="center"/>
    </xf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2" xfId="0" applyFill="1" applyBorder="1"/>
    <xf numFmtId="0" fontId="0" fillId="3" borderId="7" xfId="0" applyFill="1" applyBorder="1"/>
    <xf numFmtId="0" fontId="0" fillId="3" borderId="4" xfId="0" applyFill="1" applyBorder="1"/>
    <xf numFmtId="0" fontId="0" fillId="3" borderId="10" xfId="0" applyFill="1" applyBorder="1"/>
    <xf numFmtId="49" fontId="0" fillId="0" borderId="0" xfId="0" quotePrefix="1" applyNumberFormat="1"/>
    <xf numFmtId="0" fontId="1" fillId="3" borderId="7" xfId="1" applyFill="1" applyBorder="1" applyAlignment="1">
      <alignment vertical="center"/>
    </xf>
    <xf numFmtId="0" fontId="1" fillId="3" borderId="9" xfId="1" applyFill="1" applyBorder="1" applyAlignment="1">
      <alignment vertical="center"/>
    </xf>
    <xf numFmtId="0" fontId="1" fillId="3" borderId="0" xfId="1" applyFill="1" applyAlignment="1">
      <alignment horizontal="left"/>
    </xf>
    <xf numFmtId="0" fontId="1" fillId="3" borderId="1" xfId="1" applyFill="1" applyBorder="1" applyAlignment="1">
      <alignment horizontal="left"/>
    </xf>
    <xf numFmtId="1" fontId="1" fillId="3" borderId="0" xfId="1" applyNumberFormat="1" applyFill="1"/>
    <xf numFmtId="1" fontId="1" fillId="3" borderId="1" xfId="1" applyNumberFormat="1" applyFill="1" applyBorder="1"/>
    <xf numFmtId="0" fontId="4" fillId="0" borderId="16" xfId="1" applyFont="1" applyBorder="1" applyAlignment="1">
      <alignment horizontal="center"/>
    </xf>
    <xf numFmtId="0" fontId="1" fillId="0" borderId="20" xfId="1" applyBorder="1"/>
    <xf numFmtId="0" fontId="1" fillId="0" borderId="20" xfId="1" applyBorder="1" applyAlignment="1">
      <alignment horizontal="center"/>
    </xf>
    <xf numFmtId="0" fontId="9" fillId="0" borderId="20" xfId="1" applyFont="1" applyBorder="1" applyAlignment="1">
      <alignment horizontal="center"/>
    </xf>
    <xf numFmtId="1" fontId="1" fillId="0" borderId="19" xfId="1" applyNumberFormat="1" applyBorder="1" applyAlignment="1">
      <alignment horizontal="center"/>
    </xf>
    <xf numFmtId="1" fontId="1" fillId="0" borderId="20" xfId="1" applyNumberFormat="1" applyBorder="1" applyAlignment="1">
      <alignment horizontal="center"/>
    </xf>
    <xf numFmtId="1" fontId="1" fillId="0" borderId="21" xfId="1" applyNumberFormat="1" applyBorder="1" applyAlignment="1">
      <alignment horizontal="center"/>
    </xf>
    <xf numFmtId="1" fontId="4" fillId="0" borderId="21" xfId="1" applyNumberFormat="1" applyFont="1" applyBorder="1" applyAlignment="1">
      <alignment horizontal="center"/>
    </xf>
    <xf numFmtId="0" fontId="9" fillId="0" borderId="19" xfId="1" applyFont="1" applyBorder="1" applyAlignment="1">
      <alignment horizontal="center"/>
    </xf>
    <xf numFmtId="1" fontId="4" fillId="0" borderId="22" xfId="1" applyNumberFormat="1" applyFont="1" applyBorder="1" applyAlignment="1">
      <alignment horizontal="center"/>
    </xf>
    <xf numFmtId="0" fontId="1" fillId="0" borderId="26" xfId="1" applyBorder="1"/>
    <xf numFmtId="0" fontId="1" fillId="0" borderId="27" xfId="1" applyBorder="1"/>
    <xf numFmtId="0" fontId="1" fillId="0" borderId="26" xfId="1" applyBorder="1" applyAlignment="1">
      <alignment horizontal="center"/>
    </xf>
    <xf numFmtId="0" fontId="1" fillId="0" borderId="27" xfId="1" applyBorder="1" applyAlignment="1">
      <alignment horizontal="center"/>
    </xf>
    <xf numFmtId="0" fontId="9" fillId="0" borderId="26" xfId="1" applyFont="1" applyBorder="1" applyAlignment="1">
      <alignment horizontal="center"/>
    </xf>
    <xf numFmtId="0" fontId="9" fillId="0" borderId="27" xfId="1" applyFont="1" applyBorder="1" applyAlignment="1">
      <alignment horizontal="center"/>
    </xf>
    <xf numFmtId="1" fontId="1" fillId="0" borderId="24" xfId="1" applyNumberFormat="1" applyBorder="1" applyAlignment="1">
      <alignment horizontal="center"/>
    </xf>
    <xf numFmtId="1" fontId="1" fillId="0" borderId="25" xfId="1" applyNumberFormat="1" applyBorder="1" applyAlignment="1">
      <alignment horizontal="center"/>
    </xf>
    <xf numFmtId="1" fontId="1" fillId="0" borderId="26" xfId="1" applyNumberFormat="1" applyBorder="1" applyAlignment="1">
      <alignment horizontal="center"/>
    </xf>
    <xf numFmtId="1" fontId="1" fillId="0" borderId="27" xfId="1" applyNumberFormat="1" applyBorder="1" applyAlignment="1">
      <alignment horizontal="center"/>
    </xf>
    <xf numFmtId="1" fontId="1" fillId="0" borderId="28" xfId="1" applyNumberFormat="1" applyBorder="1" applyAlignment="1">
      <alignment horizontal="center"/>
    </xf>
    <xf numFmtId="1" fontId="1" fillId="0" borderId="29" xfId="1" applyNumberFormat="1" applyBorder="1" applyAlignment="1">
      <alignment horizontal="center"/>
    </xf>
    <xf numFmtId="1" fontId="4" fillId="0" borderId="28" xfId="1" applyNumberFormat="1" applyFont="1" applyBorder="1" applyAlignment="1">
      <alignment horizontal="center"/>
    </xf>
    <xf numFmtId="1" fontId="4" fillId="0" borderId="29" xfId="1" applyNumberFormat="1" applyFont="1" applyBorder="1" applyAlignment="1">
      <alignment horizontal="center"/>
    </xf>
    <xf numFmtId="0" fontId="9" fillId="0" borderId="24" xfId="1" applyFont="1" applyBorder="1" applyAlignment="1">
      <alignment horizontal="center"/>
    </xf>
    <xf numFmtId="0" fontId="9" fillId="0" borderId="25" xfId="1" applyFont="1" applyBorder="1" applyAlignment="1">
      <alignment horizontal="center"/>
    </xf>
    <xf numFmtId="1" fontId="4" fillId="0" borderId="30" xfId="1" applyNumberFormat="1" applyFont="1" applyBorder="1" applyAlignment="1">
      <alignment horizontal="center"/>
    </xf>
    <xf numFmtId="1" fontId="4" fillId="0" borderId="31" xfId="1" applyNumberFormat="1" applyFont="1" applyBorder="1" applyAlignment="1">
      <alignment horizontal="center"/>
    </xf>
    <xf numFmtId="2" fontId="4" fillId="0" borderId="6" xfId="1" applyNumberFormat="1" applyFont="1" applyBorder="1" applyAlignment="1">
      <alignment horizontal="center"/>
    </xf>
    <xf numFmtId="1" fontId="4" fillId="0" borderId="0" xfId="1" applyNumberFormat="1" applyFont="1" applyAlignment="1">
      <alignment horizontal="center"/>
    </xf>
    <xf numFmtId="1" fontId="4" fillId="0" borderId="6" xfId="1" applyNumberFormat="1" applyFont="1" applyBorder="1" applyAlignment="1">
      <alignment horizontal="center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/>
    </xf>
    <xf numFmtId="2" fontId="5" fillId="0" borderId="37" xfId="0" applyNumberFormat="1" applyFont="1" applyBorder="1" applyAlignment="1">
      <alignment horizontal="center"/>
    </xf>
    <xf numFmtId="1" fontId="5" fillId="0" borderId="31" xfId="0" applyNumberFormat="1" applyFont="1" applyBorder="1" applyAlignment="1">
      <alignment horizontal="center"/>
    </xf>
    <xf numFmtId="1" fontId="5" fillId="0" borderId="30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2" fillId="0" borderId="23" xfId="0" applyFont="1" applyBorder="1" applyAlignment="1">
      <alignment horizontal="center" vertical="top" wrapText="1"/>
    </xf>
    <xf numFmtId="0" fontId="2" fillId="0" borderId="38" xfId="0" applyFont="1" applyBorder="1" applyAlignment="1">
      <alignment horizontal="center" vertical="top"/>
    </xf>
    <xf numFmtId="0" fontId="0" fillId="0" borderId="17" xfId="0" applyBorder="1"/>
    <xf numFmtId="0" fontId="0" fillId="2" borderId="40" xfId="0" applyFill="1" applyBorder="1" applyProtection="1">
      <protection locked="0"/>
    </xf>
    <xf numFmtId="0" fontId="0" fillId="2" borderId="37" xfId="0" applyFill="1" applyBorder="1" applyProtection="1">
      <protection locked="0"/>
    </xf>
    <xf numFmtId="0" fontId="2" fillId="0" borderId="23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0" fillId="0" borderId="41" xfId="0" applyBorder="1" applyAlignment="1">
      <alignment horizontal="center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1" fontId="0" fillId="0" borderId="40" xfId="0" applyNumberFormat="1" applyBorder="1" applyAlignment="1">
      <alignment horizontal="center"/>
    </xf>
    <xf numFmtId="1" fontId="0" fillId="0" borderId="43" xfId="0" applyNumberFormat="1" applyBorder="1" applyAlignment="1">
      <alignment horizontal="center"/>
    </xf>
    <xf numFmtId="1" fontId="0" fillId="0" borderId="30" xfId="0" applyNumberFormat="1" applyBorder="1" applyAlignment="1">
      <alignment horizontal="center"/>
    </xf>
    <xf numFmtId="1" fontId="0" fillId="0" borderId="0" xfId="0" applyNumberFormat="1"/>
    <xf numFmtId="0" fontId="2" fillId="0" borderId="38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0" fillId="2" borderId="41" xfId="0" applyFill="1" applyBorder="1" applyAlignment="1" applyProtection="1">
      <alignment horizontal="left"/>
      <protection locked="0"/>
    </xf>
    <xf numFmtId="0" fontId="0" fillId="2" borderId="37" xfId="0" applyFill="1" applyBorder="1" applyAlignment="1" applyProtection="1">
      <alignment horizontal="left"/>
      <protection locked="0"/>
    </xf>
    <xf numFmtId="0" fontId="0" fillId="2" borderId="42" xfId="0" applyFill="1" applyBorder="1" applyAlignment="1" applyProtection="1">
      <alignment horizontal="left"/>
      <protection locked="0"/>
    </xf>
    <xf numFmtId="0" fontId="0" fillId="2" borderId="31" xfId="0" applyFill="1" applyBorder="1" applyAlignment="1" applyProtection="1">
      <alignment horizontal="left"/>
      <protection locked="0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4" fillId="0" borderId="23" xfId="1" applyFont="1" applyBorder="1" applyAlignment="1">
      <alignment horizontal="center"/>
    </xf>
    <xf numFmtId="0" fontId="4" fillId="0" borderId="18" xfId="1" applyFont="1" applyBorder="1" applyAlignment="1">
      <alignment horizontal="center"/>
    </xf>
    <xf numFmtId="0" fontId="2" fillId="0" borderId="39" xfId="0" applyFont="1" applyBorder="1" applyAlignment="1">
      <alignment horizontal="center" vertical="top" wrapText="1"/>
    </xf>
    <xf numFmtId="0" fontId="0" fillId="0" borderId="30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0" borderId="23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0" fillId="0" borderId="42" xfId="0" applyBorder="1" applyAlignment="1">
      <alignment horizontal="center"/>
    </xf>
    <xf numFmtId="0" fontId="4" fillId="0" borderId="17" xfId="1" applyFont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1" fillId="0" borderId="32" xfId="1" applyBorder="1" applyAlignment="1">
      <alignment horizontal="center"/>
    </xf>
    <xf numFmtId="0" fontId="1" fillId="0" borderId="12" xfId="1" applyBorder="1" applyAlignment="1">
      <alignment horizontal="center"/>
    </xf>
    <xf numFmtId="0" fontId="1" fillId="0" borderId="33" xfId="1" applyBorder="1" applyAlignment="1">
      <alignment horizontal="center"/>
    </xf>
    <xf numFmtId="0" fontId="9" fillId="0" borderId="26" xfId="1" applyFont="1" applyBorder="1" applyAlignment="1">
      <alignment horizontal="center"/>
    </xf>
    <xf numFmtId="0" fontId="9" fillId="0" borderId="27" xfId="1" applyFont="1" applyBorder="1" applyAlignment="1">
      <alignment horizontal="center"/>
    </xf>
    <xf numFmtId="0" fontId="9" fillId="0" borderId="28" xfId="1" applyFont="1" applyBorder="1" applyAlignment="1">
      <alignment horizontal="center"/>
    </xf>
    <xf numFmtId="0" fontId="9" fillId="0" borderId="29" xfId="1" applyFont="1" applyBorder="1" applyAlignment="1">
      <alignment horizontal="center"/>
    </xf>
  </cellXfs>
  <cellStyles count="2">
    <cellStyle name="Normal" xfId="0" builtinId="0"/>
    <cellStyle name="Normal 2" xfId="1" xr:uid="{EA7EB6AA-D967-4973-A971-FE3B36D270A6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99"/>
      <color rgb="FFCCECFF"/>
      <color rgb="FF5B9BD5"/>
      <color rgb="FF41719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eg"/><Relationship Id="rId7" Type="http://schemas.openxmlformats.org/officeDocument/2006/relationships/image" Target="../media/image7.jp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5" Type="http://schemas.openxmlformats.org/officeDocument/2006/relationships/image" Target="../media/image5.pn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58</xdr:row>
      <xdr:rowOff>38100</xdr:rowOff>
    </xdr:from>
    <xdr:to>
      <xdr:col>2</xdr:col>
      <xdr:colOff>276225</xdr:colOff>
      <xdr:row>61</xdr:row>
      <xdr:rowOff>57150</xdr:rowOff>
    </xdr:to>
    <xdr:sp macro="" textlink="">
      <xdr:nvSpPr>
        <xdr:cNvPr id="5" name="Arrow: Down 4">
          <a:extLst>
            <a:ext uri="{FF2B5EF4-FFF2-40B4-BE49-F238E27FC236}">
              <a16:creationId xmlns:a16="http://schemas.microsoft.com/office/drawing/2014/main" id="{45E9429A-A4D4-4A1B-9495-DF32CA1F19B2}"/>
            </a:ext>
          </a:extLst>
        </xdr:cNvPr>
        <xdr:cNvSpPr/>
      </xdr:nvSpPr>
      <xdr:spPr>
        <a:xfrm>
          <a:off x="971550" y="7429500"/>
          <a:ext cx="180975" cy="590550"/>
        </a:xfrm>
        <a:prstGeom prst="downArrow">
          <a:avLst/>
        </a:prstGeom>
        <a:solidFill>
          <a:srgbClr val="5B9BD5">
            <a:alpha val="50196"/>
          </a:srgbClr>
        </a:solidFill>
        <a:ln>
          <a:solidFill>
            <a:srgbClr val="41719C">
              <a:alpha val="50196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7</xdr:col>
      <xdr:colOff>238124</xdr:colOff>
      <xdr:row>146</xdr:row>
      <xdr:rowOff>104775</xdr:rowOff>
    </xdr:from>
    <xdr:to>
      <xdr:col>7</xdr:col>
      <xdr:colOff>438149</xdr:colOff>
      <xdr:row>150</xdr:row>
      <xdr:rowOff>57150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id="{CDC17FEB-58B6-4AA4-84B9-0F75FFFE27CA}"/>
            </a:ext>
          </a:extLst>
        </xdr:cNvPr>
        <xdr:cNvSpPr/>
      </xdr:nvSpPr>
      <xdr:spPr>
        <a:xfrm>
          <a:off x="3962399" y="25469850"/>
          <a:ext cx="200025" cy="762000"/>
        </a:xfrm>
        <a:prstGeom prst="downArrow">
          <a:avLst/>
        </a:prstGeom>
        <a:solidFill>
          <a:srgbClr val="5B9BD5">
            <a:alpha val="50196"/>
          </a:srgbClr>
        </a:solidFill>
        <a:ln>
          <a:solidFill>
            <a:srgbClr val="41719C">
              <a:alpha val="50196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nl-BE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609064</xdr:colOff>
      <xdr:row>146</xdr:row>
      <xdr:rowOff>31012</xdr:rowOff>
    </xdr:from>
    <xdr:to>
      <xdr:col>6</xdr:col>
      <xdr:colOff>131821</xdr:colOff>
      <xdr:row>151</xdr:row>
      <xdr:rowOff>35680</xdr:rowOff>
    </xdr:to>
    <xdr:sp macro="" textlink="">
      <xdr:nvSpPr>
        <xdr:cNvPr id="4" name="Arrow: Down 3">
          <a:extLst>
            <a:ext uri="{FF2B5EF4-FFF2-40B4-BE49-F238E27FC236}">
              <a16:creationId xmlns:a16="http://schemas.microsoft.com/office/drawing/2014/main" id="{A8C35DDD-7053-4B58-AEB9-8739CE856691}"/>
            </a:ext>
          </a:extLst>
        </xdr:cNvPr>
        <xdr:cNvSpPr/>
      </xdr:nvSpPr>
      <xdr:spPr>
        <a:xfrm rot="2209174">
          <a:off x="3114139" y="25396087"/>
          <a:ext cx="132357" cy="919068"/>
        </a:xfrm>
        <a:prstGeom prst="downArrow">
          <a:avLst/>
        </a:prstGeom>
        <a:solidFill>
          <a:srgbClr val="5B9BD5">
            <a:alpha val="50196"/>
          </a:srgbClr>
        </a:solidFill>
        <a:ln>
          <a:solidFill>
            <a:srgbClr val="41719C">
              <a:alpha val="50196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nl-BE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438150</xdr:colOff>
      <xdr:row>58</xdr:row>
      <xdr:rowOff>38100</xdr:rowOff>
    </xdr:from>
    <xdr:to>
      <xdr:col>3</xdr:col>
      <xdr:colOff>619125</xdr:colOff>
      <xdr:row>61</xdr:row>
      <xdr:rowOff>57150</xdr:rowOff>
    </xdr:to>
    <xdr:sp macro="" textlink="">
      <xdr:nvSpPr>
        <xdr:cNvPr id="6" name="Arrow: Down 5">
          <a:extLst>
            <a:ext uri="{FF2B5EF4-FFF2-40B4-BE49-F238E27FC236}">
              <a16:creationId xmlns:a16="http://schemas.microsoft.com/office/drawing/2014/main" id="{340D8505-BA6F-4CBB-81B6-C8B62B9B154C}"/>
            </a:ext>
          </a:extLst>
        </xdr:cNvPr>
        <xdr:cNvSpPr/>
      </xdr:nvSpPr>
      <xdr:spPr>
        <a:xfrm>
          <a:off x="1695450" y="7429500"/>
          <a:ext cx="180975" cy="590550"/>
        </a:xfrm>
        <a:prstGeom prst="downArrow">
          <a:avLst/>
        </a:prstGeom>
        <a:solidFill>
          <a:srgbClr val="5B9BD5">
            <a:alpha val="50196"/>
          </a:srgbClr>
        </a:solidFill>
        <a:ln>
          <a:solidFill>
            <a:srgbClr val="41719C">
              <a:alpha val="50196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7</xdr:col>
      <xdr:colOff>219075</xdr:colOff>
      <xdr:row>156</xdr:row>
      <xdr:rowOff>28575</xdr:rowOff>
    </xdr:from>
    <xdr:to>
      <xdr:col>7</xdr:col>
      <xdr:colOff>400050</xdr:colOff>
      <xdr:row>157</xdr:row>
      <xdr:rowOff>47625</xdr:rowOff>
    </xdr:to>
    <xdr:sp macro="" textlink="">
      <xdr:nvSpPr>
        <xdr:cNvPr id="7" name="Arrow: Down 6">
          <a:extLst>
            <a:ext uri="{FF2B5EF4-FFF2-40B4-BE49-F238E27FC236}">
              <a16:creationId xmlns:a16="http://schemas.microsoft.com/office/drawing/2014/main" id="{61AD5830-AF0A-4D30-B2F3-1A5328CCFF25}"/>
            </a:ext>
          </a:extLst>
        </xdr:cNvPr>
        <xdr:cNvSpPr/>
      </xdr:nvSpPr>
      <xdr:spPr>
        <a:xfrm>
          <a:off x="4333875" y="23736300"/>
          <a:ext cx="180975" cy="209550"/>
        </a:xfrm>
        <a:prstGeom prst="downArrow">
          <a:avLst/>
        </a:prstGeom>
        <a:solidFill>
          <a:srgbClr val="5B9BD5">
            <a:alpha val="50196"/>
          </a:srgbClr>
        </a:solidFill>
        <a:ln>
          <a:solidFill>
            <a:srgbClr val="41719C">
              <a:alpha val="50196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nl-BE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0</xdr:colOff>
      <xdr:row>262</xdr:row>
      <xdr:rowOff>0</xdr:rowOff>
    </xdr:from>
    <xdr:to>
      <xdr:col>9</xdr:col>
      <xdr:colOff>95250</xdr:colOff>
      <xdr:row>265</xdr:row>
      <xdr:rowOff>19050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D7224E4C-E4FB-4C45-8F86-02B3C2D44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45053250"/>
          <a:ext cx="48196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266</xdr:row>
      <xdr:rowOff>0</xdr:rowOff>
    </xdr:from>
    <xdr:to>
      <xdr:col>10</xdr:col>
      <xdr:colOff>638175</xdr:colOff>
      <xdr:row>275</xdr:row>
      <xdr:rowOff>152400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25EC56C1-43A0-41B0-8183-39C7085F1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45815250"/>
          <a:ext cx="597217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219076</xdr:colOff>
      <xdr:row>1</xdr:row>
      <xdr:rowOff>257176</xdr:rowOff>
    </xdr:from>
    <xdr:to>
      <xdr:col>13</xdr:col>
      <xdr:colOff>416983</xdr:colOff>
      <xdr:row>4</xdr:row>
      <xdr:rowOff>131297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850917F1-9234-4DC2-904D-69A15B5EA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1" y="447676"/>
          <a:ext cx="1552574" cy="540871"/>
        </a:xfrm>
        <a:prstGeom prst="rect">
          <a:avLst/>
        </a:prstGeom>
      </xdr:spPr>
    </xdr:pic>
    <xdr:clientData/>
  </xdr:twoCellAnchor>
  <xdr:twoCellAnchor editAs="oneCell">
    <xdr:from>
      <xdr:col>1</xdr:col>
      <xdr:colOff>101203</xdr:colOff>
      <xdr:row>229</xdr:row>
      <xdr:rowOff>148830</xdr:rowOff>
    </xdr:from>
    <xdr:to>
      <xdr:col>8</xdr:col>
      <xdr:colOff>62717</xdr:colOff>
      <xdr:row>254</xdr:row>
      <xdr:rowOff>101204</xdr:rowOff>
    </xdr:to>
    <xdr:pic>
      <xdr:nvPicPr>
        <xdr:cNvPr id="3" name="Picture 2" descr="A diagram of a wire&#10;&#10;AI-generated content may be incorrect.">
          <a:extLst>
            <a:ext uri="{FF2B5EF4-FFF2-40B4-BE49-F238E27FC236}">
              <a16:creationId xmlns:a16="http://schemas.microsoft.com/office/drawing/2014/main" id="{9C41F111-1B4D-CC8D-5127-CCEA56D91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469" y="44475799"/>
          <a:ext cx="4146561" cy="4714874"/>
        </a:xfrm>
        <a:prstGeom prst="rect">
          <a:avLst/>
        </a:prstGeom>
      </xdr:spPr>
    </xdr:pic>
    <xdr:clientData/>
  </xdr:twoCellAnchor>
  <xdr:twoCellAnchor editAs="oneCell">
    <xdr:from>
      <xdr:col>1</xdr:col>
      <xdr:colOff>231323</xdr:colOff>
      <xdr:row>206</xdr:row>
      <xdr:rowOff>149678</xdr:rowOff>
    </xdr:from>
    <xdr:to>
      <xdr:col>7</xdr:col>
      <xdr:colOff>2480</xdr:colOff>
      <xdr:row>212</xdr:row>
      <xdr:rowOff>68036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8FF9161B-CC7A-1184-962B-4A3837122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49037" y="40073035"/>
          <a:ext cx="3377050" cy="1061358"/>
        </a:xfrm>
        <a:prstGeom prst="rect">
          <a:avLst/>
        </a:prstGeom>
      </xdr:spPr>
    </xdr:pic>
    <xdr:clientData/>
  </xdr:twoCellAnchor>
  <xdr:twoCellAnchor editAs="oneCell">
    <xdr:from>
      <xdr:col>8</xdr:col>
      <xdr:colOff>54428</xdr:colOff>
      <xdr:row>173</xdr:row>
      <xdr:rowOff>13608</xdr:rowOff>
    </xdr:from>
    <xdr:to>
      <xdr:col>11</xdr:col>
      <xdr:colOff>398689</xdr:colOff>
      <xdr:row>191</xdr:row>
      <xdr:rowOff>185058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85D4F69B-CD73-0B71-D3AD-3FC523872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0357" y="33650465"/>
          <a:ext cx="2276475" cy="3600450"/>
        </a:xfrm>
        <a:prstGeom prst="rect">
          <a:avLst/>
        </a:prstGeom>
      </xdr:spPr>
    </xdr:pic>
    <xdr:clientData/>
  </xdr:twoCellAnchor>
  <xdr:twoCellAnchor editAs="oneCell">
    <xdr:from>
      <xdr:col>8</xdr:col>
      <xdr:colOff>13605</xdr:colOff>
      <xdr:row>194</xdr:row>
      <xdr:rowOff>13607</xdr:rowOff>
    </xdr:from>
    <xdr:to>
      <xdr:col>14</xdr:col>
      <xdr:colOff>359652</xdr:colOff>
      <xdr:row>206</xdr:row>
      <xdr:rowOff>114300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D0F91E75-19E3-22D9-2819-AE6BB9AE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9534" y="37650964"/>
          <a:ext cx="4251297" cy="2386693"/>
        </a:xfrm>
        <a:prstGeom prst="rect">
          <a:avLst/>
        </a:prstGeom>
      </xdr:spPr>
    </xdr:pic>
    <xdr:clientData/>
  </xdr:twoCellAnchor>
  <xdr:twoCellAnchor editAs="oneCell">
    <xdr:from>
      <xdr:col>1</xdr:col>
      <xdr:colOff>242454</xdr:colOff>
      <xdr:row>174</xdr:row>
      <xdr:rowOff>8659</xdr:rowOff>
    </xdr:from>
    <xdr:to>
      <xdr:col>6</xdr:col>
      <xdr:colOff>177511</xdr:colOff>
      <xdr:row>204</xdr:row>
      <xdr:rowOff>180109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1451570-0316-F474-8D42-B3CA4824C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931" y="33735818"/>
          <a:ext cx="2905125" cy="5886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Z279"/>
  <sheetViews>
    <sheetView tabSelected="1" topLeftCell="A169" zoomScale="110" zoomScaleNormal="110" workbookViewId="0">
      <selection activeCell="P180" sqref="P180"/>
    </sheetView>
  </sheetViews>
  <sheetFormatPr defaultRowHeight="15" x14ac:dyDescent="0.25"/>
  <cols>
    <col min="1" max="1" width="3.28515625" customWidth="1"/>
    <col min="2" max="2" width="4" customWidth="1"/>
    <col min="3" max="3" width="6.28515625" customWidth="1"/>
    <col min="4" max="4" width="15.42578125" customWidth="1"/>
    <col min="6" max="6" width="9.7109375" customWidth="1"/>
    <col min="11" max="11" width="10.5703125" customWidth="1"/>
    <col min="12" max="12" width="9.5703125" customWidth="1"/>
    <col min="13" max="13" width="10.85546875" customWidth="1"/>
    <col min="26" max="26" width="10.85546875" customWidth="1"/>
  </cols>
  <sheetData>
    <row r="2" spans="2:14" ht="21" x14ac:dyDescent="0.35">
      <c r="B2" s="17" t="s">
        <v>0</v>
      </c>
    </row>
    <row r="3" spans="2:14" x14ac:dyDescent="0.25">
      <c r="B3" s="39" t="s">
        <v>1</v>
      </c>
    </row>
    <row r="4" spans="2:14" ht="16.5" customHeight="1" x14ac:dyDescent="0.25">
      <c r="B4" s="39"/>
    </row>
    <row r="5" spans="2:14" x14ac:dyDescent="0.25">
      <c r="B5" s="39" t="s">
        <v>2</v>
      </c>
    </row>
    <row r="6" spans="2:14" x14ac:dyDescent="0.25">
      <c r="B6" s="5" t="s">
        <v>3</v>
      </c>
      <c r="C6" s="6"/>
      <c r="D6" s="57" t="s">
        <v>4</v>
      </c>
      <c r="E6" s="6"/>
      <c r="F6" s="6"/>
      <c r="G6" s="6"/>
      <c r="H6" s="6"/>
      <c r="I6" s="6"/>
      <c r="J6" s="6"/>
      <c r="K6" s="6"/>
      <c r="L6" s="6"/>
      <c r="M6" s="6"/>
      <c r="N6" s="7"/>
    </row>
    <row r="7" spans="2:14" x14ac:dyDescent="0.25">
      <c r="B7" s="14" t="s">
        <v>5</v>
      </c>
      <c r="C7" s="15"/>
      <c r="D7" s="58" t="s">
        <v>6</v>
      </c>
      <c r="E7" s="15"/>
      <c r="F7" s="15"/>
      <c r="G7" s="15"/>
      <c r="H7" s="15"/>
      <c r="I7" s="15"/>
      <c r="J7" s="15"/>
      <c r="K7" s="15"/>
      <c r="L7" s="15"/>
      <c r="M7" s="16"/>
      <c r="N7" s="7"/>
    </row>
    <row r="8" spans="2:14" x14ac:dyDescent="0.25">
      <c r="B8" s="14" t="s">
        <v>7</v>
      </c>
      <c r="C8" s="15"/>
      <c r="D8" s="58" t="s">
        <v>8</v>
      </c>
      <c r="E8" s="15"/>
      <c r="F8" s="15"/>
      <c r="G8" s="15"/>
      <c r="H8" s="15"/>
      <c r="I8" s="15"/>
      <c r="J8" s="15"/>
      <c r="K8" s="15"/>
      <c r="L8" s="15"/>
      <c r="M8" s="16"/>
      <c r="N8" s="7"/>
    </row>
    <row r="9" spans="2:14" x14ac:dyDescent="0.25">
      <c r="B9" s="8" t="s">
        <v>9</v>
      </c>
      <c r="C9" s="9"/>
      <c r="D9" s="56" t="s">
        <v>10</v>
      </c>
      <c r="E9" s="9"/>
      <c r="F9" s="9"/>
      <c r="G9" s="9"/>
      <c r="H9" s="9"/>
      <c r="I9" s="9"/>
      <c r="J9" s="9"/>
      <c r="K9" s="9"/>
      <c r="L9" s="9"/>
      <c r="M9" s="9"/>
      <c r="N9" s="7"/>
    </row>
    <row r="10" spans="2:14" x14ac:dyDescent="0.25">
      <c r="B10" s="39" t="s">
        <v>11</v>
      </c>
    </row>
    <row r="11" spans="2:14" x14ac:dyDescent="0.25">
      <c r="B11" s="39"/>
    </row>
    <row r="12" spans="2:14" x14ac:dyDescent="0.25">
      <c r="B12" s="59" t="s">
        <v>12</v>
      </c>
      <c r="C12" s="41"/>
      <c r="D12" s="41"/>
      <c r="E12" s="41"/>
      <c r="F12" s="41"/>
    </row>
    <row r="14" spans="2:14" ht="18.75" x14ac:dyDescent="0.3">
      <c r="B14" s="37" t="s">
        <v>13</v>
      </c>
    </row>
    <row r="16" spans="2:14" x14ac:dyDescent="0.25">
      <c r="B16" s="13" t="s">
        <v>14</v>
      </c>
    </row>
    <row r="17" spans="2:12" x14ac:dyDescent="0.25">
      <c r="B17" s="14" t="s">
        <v>15</v>
      </c>
      <c r="C17" s="15"/>
      <c r="D17" s="16"/>
      <c r="E17" s="60"/>
      <c r="F17" s="61"/>
      <c r="G17" s="61"/>
      <c r="H17" s="61"/>
      <c r="I17" s="61"/>
      <c r="J17" s="61"/>
      <c r="K17" s="61"/>
      <c r="L17" s="62"/>
    </row>
    <row r="18" spans="2:12" x14ac:dyDescent="0.25">
      <c r="B18" s="38" t="s">
        <v>16</v>
      </c>
      <c r="C18" s="15"/>
      <c r="D18" s="16"/>
      <c r="E18" s="60"/>
      <c r="F18" s="61"/>
      <c r="G18" s="61"/>
      <c r="H18" s="61"/>
      <c r="I18" s="61"/>
      <c r="J18" s="61"/>
      <c r="K18" s="61"/>
      <c r="L18" s="62"/>
    </row>
    <row r="19" spans="2:12" x14ac:dyDescent="0.25">
      <c r="B19" s="38" t="s">
        <v>17</v>
      </c>
      <c r="C19" s="15"/>
      <c r="D19" s="16"/>
      <c r="E19" s="60"/>
      <c r="F19" s="61"/>
      <c r="G19" s="61"/>
      <c r="H19" s="61"/>
      <c r="I19" s="61"/>
      <c r="J19" s="61"/>
      <c r="K19" s="61"/>
      <c r="L19" s="62"/>
    </row>
    <row r="20" spans="2:12" x14ac:dyDescent="0.25">
      <c r="B20" s="38" t="s">
        <v>18</v>
      </c>
      <c r="C20" s="15"/>
      <c r="D20" s="16"/>
      <c r="E20" s="60"/>
      <c r="F20" s="61"/>
      <c r="G20" s="61"/>
      <c r="H20" s="61"/>
      <c r="I20" s="61"/>
      <c r="J20" s="61"/>
      <c r="K20" s="61"/>
      <c r="L20" s="62"/>
    </row>
    <row r="21" spans="2:12" x14ac:dyDescent="0.25">
      <c r="B21" s="38" t="s">
        <v>19</v>
      </c>
      <c r="C21" s="15"/>
      <c r="D21" s="16"/>
      <c r="E21" s="60"/>
      <c r="F21" s="61"/>
      <c r="G21" s="61"/>
      <c r="H21" s="61"/>
      <c r="I21" s="61"/>
      <c r="J21" s="61"/>
      <c r="K21" s="61"/>
      <c r="L21" s="62"/>
    </row>
    <row r="22" spans="2:12" x14ac:dyDescent="0.25">
      <c r="B22" s="38" t="s">
        <v>20</v>
      </c>
      <c r="C22" s="15"/>
      <c r="D22" s="16"/>
      <c r="E22" s="60"/>
      <c r="F22" s="61"/>
      <c r="G22" s="61"/>
      <c r="H22" s="61"/>
      <c r="I22" s="61"/>
      <c r="J22" s="61"/>
      <c r="K22" s="61"/>
      <c r="L22" s="62"/>
    </row>
    <row r="23" spans="2:12" x14ac:dyDescent="0.25">
      <c r="B23" s="38" t="s">
        <v>21</v>
      </c>
      <c r="C23" s="15"/>
      <c r="D23" s="16"/>
      <c r="E23" s="60"/>
      <c r="F23" s="61"/>
      <c r="G23" s="61"/>
      <c r="H23" s="61"/>
      <c r="I23" s="61"/>
      <c r="J23" s="61"/>
      <c r="K23" s="61"/>
      <c r="L23" s="62"/>
    </row>
    <row r="24" spans="2:12" x14ac:dyDescent="0.25">
      <c r="B24" s="39"/>
    </row>
    <row r="25" spans="2:12" x14ac:dyDescent="0.25">
      <c r="B25" s="40" t="s">
        <v>22</v>
      </c>
    </row>
    <row r="26" spans="2:12" x14ac:dyDescent="0.25">
      <c r="B26" s="14" t="s">
        <v>15</v>
      </c>
      <c r="C26" s="15"/>
      <c r="D26" s="16"/>
      <c r="E26" s="60"/>
      <c r="F26" s="61"/>
      <c r="G26" s="61"/>
      <c r="H26" s="61"/>
      <c r="I26" s="61"/>
      <c r="J26" s="61"/>
      <c r="K26" s="61"/>
      <c r="L26" s="62"/>
    </row>
    <row r="27" spans="2:12" x14ac:dyDescent="0.25">
      <c r="B27" s="38" t="s">
        <v>16</v>
      </c>
      <c r="C27" s="15"/>
      <c r="D27" s="16"/>
      <c r="E27" s="60"/>
      <c r="F27" s="61"/>
      <c r="G27" s="61"/>
      <c r="H27" s="61"/>
      <c r="I27" s="61"/>
      <c r="J27" s="61"/>
      <c r="K27" s="61"/>
      <c r="L27" s="62"/>
    </row>
    <row r="28" spans="2:12" x14ac:dyDescent="0.25">
      <c r="B28" s="38" t="s">
        <v>17</v>
      </c>
      <c r="C28" s="15"/>
      <c r="D28" s="16"/>
      <c r="E28" s="60"/>
      <c r="F28" s="61"/>
      <c r="G28" s="61"/>
      <c r="H28" s="61"/>
      <c r="I28" s="61"/>
      <c r="J28" s="61"/>
      <c r="K28" s="61"/>
      <c r="L28" s="62"/>
    </row>
    <row r="29" spans="2:12" x14ac:dyDescent="0.25">
      <c r="B29" s="38" t="s">
        <v>18</v>
      </c>
      <c r="C29" s="15"/>
      <c r="D29" s="16"/>
      <c r="E29" s="60"/>
      <c r="F29" s="61"/>
      <c r="G29" s="61"/>
      <c r="H29" s="61"/>
      <c r="I29" s="61"/>
      <c r="J29" s="61"/>
      <c r="K29" s="61"/>
      <c r="L29" s="62"/>
    </row>
    <row r="30" spans="2:12" x14ac:dyDescent="0.25">
      <c r="B30" s="38" t="s">
        <v>19</v>
      </c>
      <c r="C30" s="15"/>
      <c r="D30" s="16"/>
      <c r="E30" s="60"/>
      <c r="F30" s="61"/>
      <c r="G30" s="61"/>
      <c r="H30" s="61"/>
      <c r="I30" s="61"/>
      <c r="J30" s="61"/>
      <c r="K30" s="61"/>
      <c r="L30" s="62"/>
    </row>
    <row r="31" spans="2:12" x14ac:dyDescent="0.25">
      <c r="B31" s="38" t="s">
        <v>20</v>
      </c>
      <c r="C31" s="15"/>
      <c r="D31" s="16"/>
      <c r="E31" s="60"/>
      <c r="F31" s="61"/>
      <c r="G31" s="61"/>
      <c r="H31" s="61"/>
      <c r="I31" s="61"/>
      <c r="J31" s="61"/>
      <c r="K31" s="61"/>
      <c r="L31" s="62"/>
    </row>
    <row r="32" spans="2:12" x14ac:dyDescent="0.25">
      <c r="B32" s="38" t="s">
        <v>21</v>
      </c>
      <c r="C32" s="15"/>
      <c r="D32" s="16"/>
      <c r="E32" s="60"/>
      <c r="F32" s="61"/>
      <c r="G32" s="61"/>
      <c r="H32" s="61"/>
      <c r="I32" s="61"/>
      <c r="J32" s="61"/>
      <c r="K32" s="61"/>
      <c r="L32" s="62"/>
    </row>
    <row r="34" spans="2:12" x14ac:dyDescent="0.25">
      <c r="B34" s="13" t="s">
        <v>23</v>
      </c>
    </row>
    <row r="35" spans="2:12" x14ac:dyDescent="0.25">
      <c r="B35" t="s">
        <v>24</v>
      </c>
    </row>
    <row r="36" spans="2:12" ht="6" customHeight="1" x14ac:dyDescent="0.25"/>
    <row r="37" spans="2:12" x14ac:dyDescent="0.25">
      <c r="B37" s="60"/>
      <c r="C37" s="12" t="s">
        <v>25</v>
      </c>
      <c r="D37" s="15" t="s">
        <v>26</v>
      </c>
      <c r="E37" s="15"/>
      <c r="F37" s="15"/>
      <c r="G37" s="15"/>
      <c r="H37" s="15"/>
      <c r="I37" s="15"/>
      <c r="J37" s="15"/>
      <c r="K37" s="15"/>
      <c r="L37" s="16"/>
    </row>
    <row r="38" spans="2:12" x14ac:dyDescent="0.25">
      <c r="B38" s="60"/>
      <c r="C38" s="12" t="s">
        <v>27</v>
      </c>
      <c r="D38" s="15" t="s">
        <v>28</v>
      </c>
      <c r="E38" s="15"/>
      <c r="F38" s="15"/>
      <c r="G38" s="15"/>
      <c r="H38" s="15"/>
      <c r="I38" s="15"/>
      <c r="J38" s="15"/>
      <c r="K38" s="15"/>
      <c r="L38" s="16"/>
    </row>
    <row r="39" spans="2:12" x14ac:dyDescent="0.25">
      <c r="B39" s="60"/>
      <c r="C39" s="12" t="s">
        <v>29</v>
      </c>
      <c r="D39" s="15" t="s">
        <v>30</v>
      </c>
      <c r="E39" s="15"/>
      <c r="F39" s="15"/>
      <c r="G39" s="15"/>
      <c r="H39" s="15"/>
      <c r="I39" s="15"/>
      <c r="J39" s="15"/>
      <c r="K39" s="15"/>
      <c r="L39" s="16"/>
    </row>
    <row r="40" spans="2:12" x14ac:dyDescent="0.25">
      <c r="B40" s="60"/>
      <c r="C40" s="12" t="s">
        <v>31</v>
      </c>
      <c r="D40" s="15" t="s">
        <v>32</v>
      </c>
      <c r="E40" s="15"/>
      <c r="F40" s="15"/>
      <c r="G40" s="15"/>
      <c r="H40" s="15"/>
      <c r="I40" s="15"/>
      <c r="J40" s="15"/>
      <c r="K40" s="15"/>
      <c r="L40" s="16"/>
    </row>
    <row r="41" spans="2:12" x14ac:dyDescent="0.25">
      <c r="B41" s="60"/>
      <c r="C41" s="12" t="s">
        <v>33</v>
      </c>
      <c r="D41" s="15" t="s">
        <v>34</v>
      </c>
      <c r="E41" s="15"/>
      <c r="F41" s="15"/>
      <c r="G41" s="15"/>
      <c r="H41" s="15"/>
      <c r="I41" s="15"/>
      <c r="J41" s="15"/>
      <c r="K41" s="15"/>
      <c r="L41" s="16"/>
    </row>
    <row r="42" spans="2:12" x14ac:dyDescent="0.25">
      <c r="B42" s="60"/>
      <c r="C42" s="12" t="s">
        <v>35</v>
      </c>
      <c r="D42" s="15" t="s">
        <v>36</v>
      </c>
      <c r="E42" s="15"/>
      <c r="F42" s="15"/>
      <c r="G42" s="15"/>
      <c r="H42" s="15"/>
      <c r="I42" s="15"/>
      <c r="J42" s="15"/>
      <c r="K42" s="15"/>
      <c r="L42" s="16"/>
    </row>
    <row r="43" spans="2:12" x14ac:dyDescent="0.25">
      <c r="B43" s="60"/>
      <c r="C43" s="12" t="s">
        <v>37</v>
      </c>
      <c r="D43" s="15" t="s">
        <v>38</v>
      </c>
      <c r="E43" s="15"/>
      <c r="F43" s="15"/>
      <c r="G43" s="15"/>
      <c r="H43" s="15"/>
      <c r="I43" s="15"/>
      <c r="J43" s="15"/>
      <c r="K43" s="15"/>
      <c r="L43" s="16"/>
    </row>
    <row r="44" spans="2:12" x14ac:dyDescent="0.25">
      <c r="B44" s="60"/>
      <c r="C44" s="12" t="s">
        <v>39</v>
      </c>
      <c r="D44" s="15" t="s">
        <v>40</v>
      </c>
      <c r="E44" s="15"/>
      <c r="F44" s="15"/>
      <c r="G44" s="15"/>
      <c r="H44" s="15"/>
      <c r="I44" s="15"/>
      <c r="J44" s="15"/>
      <c r="K44" s="15"/>
      <c r="L44" s="16"/>
    </row>
    <row r="45" spans="2:12" x14ac:dyDescent="0.25">
      <c r="B45" s="60"/>
      <c r="C45" s="12" t="s">
        <v>41</v>
      </c>
      <c r="D45" s="15" t="s">
        <v>42</v>
      </c>
      <c r="E45" s="15"/>
      <c r="F45" s="15"/>
      <c r="G45" s="15"/>
      <c r="H45" s="15"/>
      <c r="I45" s="15"/>
      <c r="J45" s="15"/>
      <c r="K45" s="15"/>
      <c r="L45" s="16"/>
    </row>
    <row r="46" spans="2:12" x14ac:dyDescent="0.25">
      <c r="B46" s="60"/>
      <c r="C46" s="12" t="s">
        <v>43</v>
      </c>
      <c r="D46" s="15" t="s">
        <v>44</v>
      </c>
      <c r="E46" s="15"/>
      <c r="F46" s="15"/>
      <c r="G46" s="15"/>
      <c r="H46" s="15"/>
      <c r="I46" s="15"/>
      <c r="J46" s="15"/>
      <c r="K46" s="15"/>
      <c r="L46" s="16"/>
    </row>
    <row r="47" spans="2:12" x14ac:dyDescent="0.25">
      <c r="B47" s="60"/>
      <c r="C47" s="12" t="s">
        <v>45</v>
      </c>
      <c r="D47" s="15" t="s">
        <v>46</v>
      </c>
      <c r="E47" s="15"/>
      <c r="F47" s="15"/>
      <c r="G47" s="15"/>
      <c r="H47" s="15"/>
      <c r="I47" s="15"/>
      <c r="J47" s="15"/>
      <c r="K47" s="15"/>
      <c r="L47" s="16"/>
    </row>
    <row r="48" spans="2:12" x14ac:dyDescent="0.25">
      <c r="B48" s="60"/>
      <c r="C48" s="12" t="s">
        <v>47</v>
      </c>
      <c r="D48" s="15" t="s">
        <v>48</v>
      </c>
      <c r="E48" s="15"/>
      <c r="F48" s="15"/>
      <c r="G48" s="15"/>
      <c r="H48" s="15"/>
      <c r="I48" s="15"/>
      <c r="J48" s="15"/>
      <c r="K48" s="15"/>
      <c r="L48" s="16"/>
    </row>
    <row r="49" spans="2:15" x14ac:dyDescent="0.25">
      <c r="B49" s="60"/>
      <c r="C49" s="12" t="s">
        <v>49</v>
      </c>
      <c r="D49" s="15" t="s">
        <v>50</v>
      </c>
      <c r="E49" s="15"/>
      <c r="F49" s="15"/>
      <c r="G49" s="15"/>
      <c r="H49" s="15"/>
      <c r="I49" s="15"/>
      <c r="J49" s="15"/>
      <c r="K49" s="15"/>
      <c r="L49" s="16"/>
    </row>
    <row r="50" spans="2:15" x14ac:dyDescent="0.25">
      <c r="B50" s="60"/>
      <c r="C50" s="12" t="s">
        <v>51</v>
      </c>
      <c r="D50" s="15" t="s">
        <v>52</v>
      </c>
      <c r="E50" s="15"/>
      <c r="F50" s="15"/>
      <c r="G50" s="15"/>
      <c r="H50" s="15"/>
      <c r="I50" s="15"/>
      <c r="J50" s="15"/>
      <c r="K50" s="15"/>
      <c r="L50" s="16"/>
    </row>
    <row r="51" spans="2:15" x14ac:dyDescent="0.25">
      <c r="B51" s="60"/>
      <c r="C51" s="12" t="s">
        <v>53</v>
      </c>
      <c r="D51" s="15" t="s">
        <v>54</v>
      </c>
      <c r="E51" s="15"/>
      <c r="F51" s="15"/>
      <c r="G51" s="15"/>
      <c r="H51" s="15"/>
      <c r="I51" s="15"/>
      <c r="J51" s="15"/>
      <c r="K51" s="15"/>
      <c r="L51" s="16"/>
    </row>
    <row r="52" spans="2:15" x14ac:dyDescent="0.25">
      <c r="B52" s="60"/>
      <c r="C52" s="12" t="s">
        <v>55</v>
      </c>
      <c r="D52" s="15" t="s">
        <v>56</v>
      </c>
      <c r="E52" s="15"/>
      <c r="F52" s="15"/>
      <c r="G52" s="15"/>
      <c r="H52" s="15"/>
      <c r="I52" s="15"/>
      <c r="J52" s="15"/>
      <c r="K52" s="15"/>
      <c r="L52" s="16"/>
    </row>
    <row r="53" spans="2:15" x14ac:dyDescent="0.25">
      <c r="B53" s="60"/>
      <c r="C53" s="12" t="s">
        <v>57</v>
      </c>
      <c r="D53" s="15" t="s">
        <v>58</v>
      </c>
      <c r="E53" s="15"/>
      <c r="F53" s="15"/>
      <c r="G53" s="15"/>
      <c r="H53" s="15"/>
      <c r="I53" s="15"/>
      <c r="J53" s="15"/>
      <c r="K53" s="15"/>
      <c r="L53" s="16"/>
    </row>
    <row r="54" spans="2:15" x14ac:dyDescent="0.25">
      <c r="B54" s="60"/>
      <c r="C54" s="12" t="s">
        <v>59</v>
      </c>
      <c r="D54" s="15" t="s">
        <v>60</v>
      </c>
      <c r="E54" s="15"/>
      <c r="F54" s="15"/>
      <c r="G54" s="15"/>
      <c r="H54" s="15"/>
      <c r="I54" s="15"/>
      <c r="J54" s="15"/>
      <c r="K54" s="15"/>
      <c r="L54" s="16"/>
    </row>
    <row r="55" spans="2:15" x14ac:dyDescent="0.25">
      <c r="B55" s="60"/>
      <c r="C55" s="12" t="s">
        <v>61</v>
      </c>
      <c r="D55" s="15" t="s">
        <v>62</v>
      </c>
      <c r="E55" s="15"/>
      <c r="F55" s="15"/>
      <c r="G55" s="15"/>
      <c r="H55" s="15"/>
      <c r="I55" s="15"/>
      <c r="J55" s="15"/>
      <c r="K55" s="15"/>
      <c r="L55" s="16"/>
    </row>
    <row r="56" spans="2:15" x14ac:dyDescent="0.25">
      <c r="B56" s="60"/>
      <c r="C56" s="12" t="s">
        <v>63</v>
      </c>
      <c r="D56" s="15" t="s">
        <v>64</v>
      </c>
      <c r="E56" s="15"/>
      <c r="F56" s="15"/>
      <c r="G56" s="15"/>
      <c r="H56" s="15"/>
      <c r="I56" s="15"/>
      <c r="J56" s="15"/>
      <c r="K56" s="15"/>
      <c r="L56" s="16"/>
    </row>
    <row r="57" spans="2:15" x14ac:dyDescent="0.25">
      <c r="B57" s="60"/>
      <c r="C57" s="12" t="s">
        <v>65</v>
      </c>
      <c r="D57" s="15" t="s">
        <v>66</v>
      </c>
      <c r="E57" s="15"/>
      <c r="F57" s="15"/>
      <c r="G57" s="15"/>
      <c r="H57" s="15"/>
      <c r="I57" s="15"/>
      <c r="J57" s="15"/>
      <c r="K57" s="15"/>
      <c r="L57" s="16"/>
    </row>
    <row r="58" spans="2:15" x14ac:dyDescent="0.25">
      <c r="B58" s="60"/>
      <c r="C58" s="12" t="s">
        <v>67</v>
      </c>
      <c r="D58" s="15" t="s">
        <v>68</v>
      </c>
      <c r="E58" s="15"/>
      <c r="F58" s="15"/>
      <c r="G58" s="15"/>
      <c r="H58" s="15"/>
      <c r="I58" s="15"/>
      <c r="J58" s="15"/>
      <c r="K58" s="15"/>
      <c r="L58" s="16"/>
    </row>
    <row r="60" spans="2:15" x14ac:dyDescent="0.25">
      <c r="B60" s="13" t="s">
        <v>69</v>
      </c>
    </row>
    <row r="61" spans="2:15" x14ac:dyDescent="0.25">
      <c r="B61" t="s">
        <v>70</v>
      </c>
    </row>
    <row r="62" spans="2:15" ht="8.25" customHeight="1" thickBot="1" x14ac:dyDescent="0.3"/>
    <row r="63" spans="2:15" ht="24.75" customHeight="1" x14ac:dyDescent="0.25">
      <c r="C63" s="149" t="s">
        <v>71</v>
      </c>
      <c r="D63" s="150" t="s">
        <v>72</v>
      </c>
      <c r="E63" s="151"/>
      <c r="F63" s="151"/>
      <c r="G63" s="163" t="s">
        <v>73</v>
      </c>
      <c r="H63" s="164"/>
      <c r="I63" s="175"/>
      <c r="J63" s="163" t="s">
        <v>74</v>
      </c>
      <c r="K63" s="164"/>
      <c r="L63" s="175"/>
      <c r="M63" s="163" t="s">
        <v>75</v>
      </c>
      <c r="N63" s="164"/>
      <c r="O63" s="165"/>
    </row>
    <row r="64" spans="2:15" ht="15.75" thickBot="1" x14ac:dyDescent="0.3">
      <c r="C64" s="152"/>
      <c r="D64" s="153"/>
      <c r="E64" s="153"/>
      <c r="F64" s="153"/>
      <c r="G64" s="166"/>
      <c r="H64" s="167"/>
      <c r="I64" s="168"/>
      <c r="J64" s="166"/>
      <c r="K64" s="167"/>
      <c r="L64" s="168"/>
      <c r="M64" s="166"/>
      <c r="N64" s="167"/>
      <c r="O64" s="169"/>
    </row>
    <row r="65" spans="2:26" ht="17.25" customHeight="1" thickBot="1" x14ac:dyDescent="0.3">
      <c r="G65" s="148"/>
      <c r="H65" s="148"/>
      <c r="I65" s="148"/>
      <c r="J65" s="173" t="s">
        <v>192</v>
      </c>
      <c r="K65" s="174"/>
      <c r="L65" s="148"/>
      <c r="M65" s="173" t="s">
        <v>193</v>
      </c>
      <c r="N65" s="174"/>
      <c r="O65" s="148"/>
    </row>
    <row r="66" spans="2:26" ht="24.75" customHeight="1" x14ac:dyDescent="0.25">
      <c r="G66" s="179" t="s">
        <v>76</v>
      </c>
      <c r="H66" s="180"/>
      <c r="I66" s="155" t="s">
        <v>77</v>
      </c>
      <c r="J66" s="157" t="s">
        <v>194</v>
      </c>
      <c r="K66" s="158" t="s">
        <v>195</v>
      </c>
      <c r="L66" s="154" t="s">
        <v>78</v>
      </c>
      <c r="M66" s="157" t="s">
        <v>194</v>
      </c>
      <c r="N66" s="158" t="s">
        <v>195</v>
      </c>
      <c r="O66" s="170" t="s">
        <v>79</v>
      </c>
      <c r="P66" s="171"/>
      <c r="Q66" s="172"/>
      <c r="R66" s="55"/>
      <c r="S66" s="55"/>
      <c r="T66" s="54"/>
    </row>
    <row r="67" spans="2:26" ht="15.75" thickBot="1" x14ac:dyDescent="0.3">
      <c r="G67" s="176">
        <f>G146</f>
        <v>0</v>
      </c>
      <c r="H67" s="181"/>
      <c r="I67" s="156">
        <f>H159</f>
        <v>0</v>
      </c>
      <c r="J67" s="159">
        <f>J146</f>
        <v>0</v>
      </c>
      <c r="K67" s="160">
        <f>K146</f>
        <v>0</v>
      </c>
      <c r="L67" s="161">
        <f>I146</f>
        <v>0</v>
      </c>
      <c r="M67" s="159">
        <f>L146</f>
        <v>0</v>
      </c>
      <c r="N67" s="160">
        <f>M146</f>
        <v>0</v>
      </c>
      <c r="O67" s="176"/>
      <c r="P67" s="177"/>
      <c r="Q67" s="178"/>
      <c r="R67" s="55"/>
      <c r="S67" s="55"/>
      <c r="T67" s="54"/>
    </row>
    <row r="68" spans="2:26" x14ac:dyDescent="0.25">
      <c r="C68" t="s">
        <v>80</v>
      </c>
      <c r="N68" s="54"/>
      <c r="O68" s="54"/>
      <c r="P68" s="55"/>
      <c r="Q68" s="55"/>
      <c r="R68" s="55"/>
      <c r="S68" s="54"/>
    </row>
    <row r="70" spans="2:26" ht="18.75" x14ac:dyDescent="0.3">
      <c r="B70" s="37" t="s">
        <v>81</v>
      </c>
    </row>
    <row r="72" spans="2:26" x14ac:dyDescent="0.25">
      <c r="B72" s="13" t="s">
        <v>82</v>
      </c>
    </row>
    <row r="73" spans="2:26" x14ac:dyDescent="0.25">
      <c r="B73" t="s">
        <v>83</v>
      </c>
    </row>
    <row r="74" spans="2:26" ht="13.5" customHeight="1" x14ac:dyDescent="0.25">
      <c r="B74" s="185" t="s">
        <v>176</v>
      </c>
      <c r="C74" s="186"/>
      <c r="D74" s="186"/>
      <c r="E74" s="186"/>
      <c r="F74" s="186"/>
      <c r="G74" s="186"/>
      <c r="H74" s="186"/>
      <c r="I74" s="186"/>
      <c r="J74" s="186"/>
      <c r="K74" s="186"/>
      <c r="L74" s="186"/>
      <c r="M74" s="187"/>
      <c r="O74" s="185" t="s">
        <v>177</v>
      </c>
      <c r="P74" s="186"/>
      <c r="Q74" s="186"/>
      <c r="R74" s="186"/>
      <c r="S74" s="186"/>
      <c r="T74" s="186"/>
      <c r="U74" s="186"/>
      <c r="V74" s="186"/>
      <c r="W74" s="186"/>
      <c r="X74" s="186"/>
      <c r="Y74" s="186"/>
      <c r="Z74" s="187"/>
    </row>
    <row r="75" spans="2:26" ht="17.25" customHeight="1" x14ac:dyDescent="0.25">
      <c r="B75" s="76" t="s">
        <v>84</v>
      </c>
      <c r="C75" s="77"/>
      <c r="D75" s="78"/>
      <c r="E75" s="78"/>
      <c r="F75" s="77"/>
      <c r="G75" s="77"/>
      <c r="H75" s="78" t="s">
        <v>159</v>
      </c>
      <c r="I75" s="77"/>
      <c r="J75" s="79"/>
      <c r="K75" s="79"/>
      <c r="L75" s="77">
        <v>8760</v>
      </c>
      <c r="M75" s="104" t="s">
        <v>85</v>
      </c>
      <c r="O75" s="76" t="s">
        <v>84</v>
      </c>
      <c r="P75" s="77"/>
      <c r="Q75" s="78"/>
      <c r="R75" s="78"/>
      <c r="S75" s="77"/>
      <c r="T75" s="77"/>
      <c r="U75" s="78" t="s">
        <v>159</v>
      </c>
      <c r="V75" s="77"/>
      <c r="W75" s="79"/>
      <c r="X75" s="79"/>
      <c r="Y75" s="77">
        <v>8760</v>
      </c>
      <c r="Z75" s="104" t="s">
        <v>85</v>
      </c>
    </row>
    <row r="76" spans="2:26" ht="17.25" customHeight="1" x14ac:dyDescent="0.25">
      <c r="B76" s="81"/>
      <c r="C76" s="82" t="s">
        <v>178</v>
      </c>
      <c r="D76" s="83"/>
      <c r="E76" s="83"/>
      <c r="F76" s="82"/>
      <c r="G76" s="106" t="s">
        <v>187</v>
      </c>
      <c r="H76" s="82"/>
      <c r="I76" s="84"/>
      <c r="J76" s="83"/>
      <c r="K76" s="83"/>
      <c r="L76" s="84">
        <v>3915</v>
      </c>
      <c r="M76" s="105" t="s">
        <v>85</v>
      </c>
      <c r="O76" s="81"/>
      <c r="P76" s="84" t="s">
        <v>183</v>
      </c>
      <c r="Q76" s="83"/>
      <c r="R76" s="83"/>
      <c r="S76" s="82"/>
      <c r="T76" s="106" t="s">
        <v>181</v>
      </c>
      <c r="U76" s="82"/>
      <c r="V76" s="84"/>
      <c r="W76" s="83"/>
      <c r="X76" s="83"/>
      <c r="Y76" s="84">
        <v>3285</v>
      </c>
      <c r="Z76" s="105" t="s">
        <v>85</v>
      </c>
    </row>
    <row r="77" spans="2:26" ht="17.25" customHeight="1" x14ac:dyDescent="0.25">
      <c r="B77" s="81"/>
      <c r="C77" s="84"/>
      <c r="D77" s="83"/>
      <c r="E77" s="83"/>
      <c r="F77" s="82"/>
      <c r="G77" s="106" t="s">
        <v>188</v>
      </c>
      <c r="H77" s="82"/>
      <c r="I77" s="84"/>
      <c r="J77" s="83"/>
      <c r="K77" s="83"/>
      <c r="L77" s="84">
        <v>4845</v>
      </c>
      <c r="M77" s="105" t="s">
        <v>85</v>
      </c>
      <c r="O77" s="81"/>
      <c r="P77" s="84" t="s">
        <v>184</v>
      </c>
      <c r="Q77" s="83"/>
      <c r="R77" s="83"/>
      <c r="S77" s="82"/>
      <c r="T77" s="106" t="s">
        <v>182</v>
      </c>
      <c r="U77" s="82"/>
      <c r="V77" s="84"/>
      <c r="W77" s="83"/>
      <c r="X77" s="83"/>
      <c r="Y77" s="84">
        <v>5475</v>
      </c>
      <c r="Z77" s="105" t="s">
        <v>85</v>
      </c>
    </row>
    <row r="78" spans="2:26" ht="17.25" customHeight="1" x14ac:dyDescent="0.25">
      <c r="B78" s="85"/>
      <c r="C78" s="86"/>
      <c r="D78" s="86"/>
      <c r="E78" s="86"/>
      <c r="F78" s="86"/>
      <c r="G78" s="86"/>
      <c r="H78" s="87" t="s">
        <v>160</v>
      </c>
      <c r="I78" s="86"/>
      <c r="J78" s="86"/>
      <c r="K78" s="88"/>
      <c r="L78" s="86"/>
      <c r="M78" s="89"/>
      <c r="O78" s="85"/>
      <c r="P78" s="86"/>
      <c r="Q78" s="86"/>
      <c r="R78" s="86"/>
      <c r="S78" s="86"/>
      <c r="T78" s="86"/>
      <c r="U78" s="87"/>
      <c r="V78" s="86"/>
      <c r="W78" s="86"/>
      <c r="X78" s="88"/>
      <c r="Y78" s="86"/>
      <c r="Z78" s="89"/>
    </row>
    <row r="79" spans="2:26" ht="17.25" customHeight="1" x14ac:dyDescent="0.25">
      <c r="B79" s="90" t="s">
        <v>93</v>
      </c>
      <c r="C79" s="77"/>
      <c r="D79" s="83"/>
      <c r="E79" s="83"/>
      <c r="F79" s="78"/>
      <c r="G79" s="77"/>
      <c r="H79" s="78" t="s">
        <v>159</v>
      </c>
      <c r="I79" s="77"/>
      <c r="J79" s="84"/>
      <c r="K79" s="83"/>
      <c r="L79" s="84">
        <f>L80+L81</f>
        <v>1000</v>
      </c>
      <c r="M79" s="80" t="s">
        <v>85</v>
      </c>
      <c r="O79" s="90" t="s">
        <v>93</v>
      </c>
      <c r="P79" s="77"/>
      <c r="Q79" s="83"/>
      <c r="R79" s="83"/>
      <c r="S79" s="78"/>
      <c r="T79" s="77"/>
      <c r="U79" s="78" t="s">
        <v>159</v>
      </c>
      <c r="V79" s="77"/>
      <c r="W79" s="84"/>
      <c r="X79" s="83"/>
      <c r="Y79" s="84">
        <f>Y80+Y81</f>
        <v>1000</v>
      </c>
      <c r="Z79" s="80" t="s">
        <v>85</v>
      </c>
    </row>
    <row r="80" spans="2:26" ht="17.25" customHeight="1" x14ac:dyDescent="0.25">
      <c r="B80" s="81"/>
      <c r="C80" s="84" t="s">
        <v>161</v>
      </c>
      <c r="D80" s="82"/>
      <c r="E80" s="82"/>
      <c r="F80" s="84"/>
      <c r="G80" s="106" t="s">
        <v>189</v>
      </c>
      <c r="H80" s="82"/>
      <c r="I80" s="84"/>
      <c r="J80" s="83"/>
      <c r="K80" s="91"/>
      <c r="L80" s="84">
        <v>1000</v>
      </c>
      <c r="M80" s="105" t="s">
        <v>85</v>
      </c>
      <c r="O80" s="81"/>
      <c r="P80" s="84" t="s">
        <v>161</v>
      </c>
      <c r="Q80" s="82"/>
      <c r="R80" s="82"/>
      <c r="S80" s="84"/>
      <c r="T80" s="106" t="s">
        <v>185</v>
      </c>
      <c r="U80" s="82"/>
      <c r="V80" s="84"/>
      <c r="W80" s="83"/>
      <c r="X80" s="91"/>
      <c r="Y80" s="84">
        <v>600</v>
      </c>
      <c r="Z80" s="105" t="s">
        <v>85</v>
      </c>
    </row>
    <row r="81" spans="2:26" ht="17.25" customHeight="1" x14ac:dyDescent="0.25">
      <c r="B81" s="92"/>
      <c r="C81" s="86" t="s">
        <v>162</v>
      </c>
      <c r="D81" s="88"/>
      <c r="E81" s="88"/>
      <c r="F81" s="86"/>
      <c r="G81" s="106" t="s">
        <v>180</v>
      </c>
      <c r="H81" s="86"/>
      <c r="I81" s="86"/>
      <c r="J81" s="83"/>
      <c r="K81" s="93"/>
      <c r="L81" s="86">
        <v>0</v>
      </c>
      <c r="M81" s="105" t="s">
        <v>85</v>
      </c>
      <c r="O81" s="92"/>
      <c r="P81" s="86" t="s">
        <v>162</v>
      </c>
      <c r="Q81" s="88"/>
      <c r="R81" s="88"/>
      <c r="S81" s="86"/>
      <c r="T81" s="106" t="s">
        <v>186</v>
      </c>
      <c r="U81" s="86"/>
      <c r="V81" s="86"/>
      <c r="W81" s="83"/>
      <c r="X81" s="93"/>
      <c r="Y81" s="86">
        <v>400</v>
      </c>
      <c r="Z81" s="105" t="s">
        <v>85</v>
      </c>
    </row>
    <row r="82" spans="2:26" ht="17.25" customHeight="1" x14ac:dyDescent="0.25">
      <c r="B82" s="94" t="s">
        <v>163</v>
      </c>
      <c r="C82" s="77"/>
      <c r="D82" s="77"/>
      <c r="E82" s="77"/>
      <c r="F82" s="78"/>
      <c r="G82" s="77"/>
      <c r="H82" s="82" t="s">
        <v>159</v>
      </c>
      <c r="I82" s="77"/>
      <c r="J82" s="77"/>
      <c r="K82" s="83"/>
      <c r="L82" s="77">
        <f>L83+L84</f>
        <v>1700</v>
      </c>
      <c r="M82" s="80" t="s">
        <v>85</v>
      </c>
      <c r="O82" s="94" t="s">
        <v>163</v>
      </c>
      <c r="P82" s="77"/>
      <c r="Q82" s="77"/>
      <c r="R82" s="77"/>
      <c r="S82" s="78"/>
      <c r="T82" s="77"/>
      <c r="U82" s="82" t="s">
        <v>159</v>
      </c>
      <c r="V82" s="77"/>
      <c r="W82" s="77"/>
      <c r="X82" s="83"/>
      <c r="Y82" s="77">
        <f>Y83+Y84</f>
        <v>1700</v>
      </c>
      <c r="Z82" s="80" t="s">
        <v>85</v>
      </c>
    </row>
    <row r="83" spans="2:26" ht="17.25" customHeight="1" x14ac:dyDescent="0.25">
      <c r="B83" s="81"/>
      <c r="C83" s="84" t="s">
        <v>161</v>
      </c>
      <c r="D83" s="84"/>
      <c r="E83" s="84"/>
      <c r="F83" s="84"/>
      <c r="G83" s="106" t="s">
        <v>179</v>
      </c>
      <c r="H83" s="82"/>
      <c r="I83" s="84"/>
      <c r="J83" s="83"/>
      <c r="K83" s="83"/>
      <c r="L83" s="84">
        <v>880</v>
      </c>
      <c r="M83" s="105" t="s">
        <v>85</v>
      </c>
      <c r="O83" s="81"/>
      <c r="P83" s="84" t="s">
        <v>161</v>
      </c>
      <c r="Q83" s="84"/>
      <c r="R83" s="84"/>
      <c r="S83" s="84"/>
      <c r="T83" s="106" t="s">
        <v>179</v>
      </c>
      <c r="U83" s="82"/>
      <c r="V83" s="84"/>
      <c r="W83" s="83"/>
      <c r="X83" s="83"/>
      <c r="Y83" s="108">
        <v>637.5</v>
      </c>
      <c r="Z83" s="105" t="s">
        <v>85</v>
      </c>
    </row>
    <row r="84" spans="2:26" ht="17.25" customHeight="1" x14ac:dyDescent="0.25">
      <c r="B84" s="92"/>
      <c r="C84" s="86" t="s">
        <v>86</v>
      </c>
      <c r="D84" s="88"/>
      <c r="E84" s="88"/>
      <c r="F84" s="86"/>
      <c r="G84" s="107" t="s">
        <v>180</v>
      </c>
      <c r="H84" s="88"/>
      <c r="I84" s="86"/>
      <c r="J84" s="93"/>
      <c r="K84" s="93"/>
      <c r="L84" s="86">
        <v>820</v>
      </c>
      <c r="M84" s="95" t="s">
        <v>85</v>
      </c>
      <c r="O84" s="92"/>
      <c r="P84" s="86" t="s">
        <v>86</v>
      </c>
      <c r="Q84" s="88"/>
      <c r="R84" s="88"/>
      <c r="S84" s="86"/>
      <c r="T84" s="107" t="s">
        <v>180</v>
      </c>
      <c r="U84" s="88"/>
      <c r="V84" s="86"/>
      <c r="W84" s="93"/>
      <c r="X84" s="93"/>
      <c r="Y84" s="109">
        <v>1062.5</v>
      </c>
      <c r="Z84" s="95" t="s">
        <v>85</v>
      </c>
    </row>
    <row r="85" spans="2:26" ht="8.25" customHeight="1" x14ac:dyDescent="0.25"/>
    <row r="87" spans="2:26" x14ac:dyDescent="0.25">
      <c r="B87" s="13" t="s">
        <v>87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2:26" ht="8.25" customHeight="1" x14ac:dyDescent="0.25">
      <c r="B88" s="1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2:26" x14ac:dyDescent="0.25">
      <c r="B89" t="s">
        <v>88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2:26" ht="40.5" customHeight="1" x14ac:dyDescent="0.25">
      <c r="C90" s="1"/>
      <c r="D90" s="188" t="s">
        <v>89</v>
      </c>
      <c r="E90" s="189"/>
      <c r="F90" s="190"/>
      <c r="G90" s="188" t="s">
        <v>164</v>
      </c>
      <c r="H90" s="190"/>
      <c r="I90" s="1"/>
      <c r="K90" s="1"/>
      <c r="L90" s="1"/>
      <c r="M90" s="1"/>
      <c r="N90" s="1"/>
      <c r="O90" s="1"/>
      <c r="P90" s="1"/>
      <c r="Q90" s="1"/>
    </row>
    <row r="91" spans="2:26" x14ac:dyDescent="0.25">
      <c r="C91" s="1"/>
      <c r="D91" s="96" t="s">
        <v>90</v>
      </c>
      <c r="E91" s="97"/>
      <c r="F91" s="98"/>
      <c r="G91" s="183">
        <v>8760</v>
      </c>
      <c r="H91" s="184"/>
      <c r="I91" s="1"/>
      <c r="J91" s="1"/>
      <c r="K91" s="1"/>
      <c r="L91" s="1"/>
      <c r="M91" s="1"/>
      <c r="N91" s="1"/>
      <c r="O91" s="1"/>
      <c r="P91" s="1"/>
      <c r="Q91" s="1"/>
    </row>
    <row r="92" spans="2:26" x14ac:dyDescent="0.25">
      <c r="C92" s="1"/>
      <c r="D92" s="99" t="s">
        <v>91</v>
      </c>
      <c r="E92" s="79"/>
      <c r="F92" s="100"/>
      <c r="G92" s="183">
        <v>8760</v>
      </c>
      <c r="H92" s="184"/>
      <c r="I92" s="1"/>
      <c r="J92" s="1"/>
      <c r="K92" s="1"/>
      <c r="L92" s="1"/>
      <c r="M92" s="1"/>
      <c r="N92" s="1"/>
      <c r="O92" s="1"/>
      <c r="P92" s="1"/>
      <c r="Q92" s="1"/>
    </row>
    <row r="93" spans="2:26" x14ac:dyDescent="0.25">
      <c r="C93" s="1"/>
      <c r="D93" s="96" t="s">
        <v>92</v>
      </c>
      <c r="E93" s="97"/>
      <c r="F93" s="98"/>
      <c r="G93" s="183">
        <v>1700</v>
      </c>
      <c r="H93" s="184"/>
      <c r="I93" s="1"/>
      <c r="J93" s="1"/>
      <c r="K93" s="1"/>
      <c r="L93" s="1"/>
      <c r="M93" s="1"/>
      <c r="N93" s="1"/>
      <c r="O93" s="1"/>
      <c r="P93" s="1"/>
      <c r="Q93" s="1"/>
    </row>
    <row r="94" spans="2:26" x14ac:dyDescent="0.25">
      <c r="C94" s="1"/>
      <c r="D94" s="101" t="s">
        <v>93</v>
      </c>
      <c r="E94" s="93"/>
      <c r="F94" s="102"/>
      <c r="G94" s="183">
        <v>1000</v>
      </c>
      <c r="H94" s="184"/>
      <c r="I94" s="1"/>
      <c r="J94" s="1"/>
      <c r="K94" s="1"/>
      <c r="L94" s="1"/>
      <c r="M94" s="1"/>
      <c r="N94" s="1"/>
      <c r="O94" s="1"/>
      <c r="P94" s="1"/>
      <c r="Q94" s="1"/>
    </row>
    <row r="95" spans="2:26" x14ac:dyDescent="0.25"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2:26" x14ac:dyDescent="0.25">
      <c r="B96" s="13" t="s">
        <v>94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2:17" ht="8.25" customHeight="1" x14ac:dyDescent="0.25">
      <c r="C97" s="1"/>
      <c r="D97" s="1"/>
      <c r="E97" s="1"/>
      <c r="F97" s="1"/>
      <c r="G97" s="1"/>
      <c r="H97" s="1"/>
      <c r="I97" s="1"/>
      <c r="J97" s="1"/>
      <c r="L97" s="1"/>
      <c r="M97" s="1"/>
      <c r="N97" s="1"/>
      <c r="O97" s="1"/>
      <c r="P97" s="1"/>
      <c r="Q97" s="1"/>
    </row>
    <row r="98" spans="2:17" x14ac:dyDescent="0.25">
      <c r="B98" t="s">
        <v>95</v>
      </c>
      <c r="C98" s="1"/>
      <c r="D98" s="1"/>
      <c r="E98" s="1"/>
      <c r="F98" s="1"/>
      <c r="G98" s="1"/>
      <c r="H98" s="1"/>
      <c r="I98" s="1"/>
      <c r="J98" s="1"/>
      <c r="L98" s="1"/>
      <c r="M98" s="1"/>
      <c r="N98" s="1"/>
      <c r="O98" s="1"/>
      <c r="P98" s="1"/>
      <c r="Q98" s="1"/>
    </row>
    <row r="99" spans="2:17" x14ac:dyDescent="0.25">
      <c r="B99" t="s">
        <v>96</v>
      </c>
      <c r="C99" s="1"/>
      <c r="D99" s="1"/>
      <c r="E99" s="1"/>
      <c r="F99" s="1"/>
      <c r="G99" s="1"/>
      <c r="H99" s="1"/>
      <c r="I99" s="1"/>
      <c r="J99" s="1"/>
      <c r="L99" s="1"/>
      <c r="M99" s="1"/>
      <c r="N99" s="1"/>
      <c r="O99" s="1"/>
      <c r="P99" s="1"/>
      <c r="Q99" s="1"/>
    </row>
    <row r="100" spans="2:17" ht="8.25" customHeight="1" x14ac:dyDescent="0.25"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2:17" x14ac:dyDescent="0.25">
      <c r="B101" t="s">
        <v>97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2:17" ht="8.25" customHeight="1" thickBot="1" x14ac:dyDescent="0.3"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2:17" x14ac:dyDescent="0.25">
      <c r="C103" s="1"/>
      <c r="D103" s="1"/>
      <c r="E103" s="1"/>
      <c r="F103" s="1"/>
      <c r="G103" s="1"/>
      <c r="H103" s="1"/>
      <c r="I103" s="110"/>
      <c r="J103" s="173" t="s">
        <v>192</v>
      </c>
      <c r="K103" s="174"/>
      <c r="L103" s="182" t="s">
        <v>193</v>
      </c>
      <c r="M103" s="174"/>
      <c r="N103" s="1"/>
      <c r="O103" s="1"/>
      <c r="P103" s="1"/>
      <c r="Q103" s="1"/>
    </row>
    <row r="104" spans="2:17" x14ac:dyDescent="0.25">
      <c r="C104" s="1"/>
      <c r="F104" s="1"/>
      <c r="G104" s="1"/>
      <c r="I104" s="191" t="s">
        <v>165</v>
      </c>
      <c r="J104" s="192"/>
      <c r="K104" s="192"/>
      <c r="L104" s="192"/>
      <c r="M104" s="193"/>
    </row>
    <row r="105" spans="2:17" x14ac:dyDescent="0.25">
      <c r="C105" s="1"/>
      <c r="F105" s="1"/>
      <c r="G105" s="1"/>
      <c r="I105" s="111" t="s">
        <v>98</v>
      </c>
      <c r="J105" s="120" t="s">
        <v>190</v>
      </c>
      <c r="K105" s="121" t="s">
        <v>191</v>
      </c>
      <c r="L105" s="120" t="s">
        <v>190</v>
      </c>
      <c r="M105" s="121" t="s">
        <v>191</v>
      </c>
    </row>
    <row r="106" spans="2:17" x14ac:dyDescent="0.25">
      <c r="B106" s="3"/>
      <c r="I106" s="112">
        <v>8760</v>
      </c>
      <c r="J106" s="122">
        <v>3915</v>
      </c>
      <c r="K106" s="123">
        <v>4845</v>
      </c>
      <c r="L106" s="122">
        <v>3285</v>
      </c>
      <c r="M106" s="123">
        <v>5475</v>
      </c>
    </row>
    <row r="107" spans="2:17" x14ac:dyDescent="0.25">
      <c r="B107" s="2" t="s">
        <v>99</v>
      </c>
      <c r="C107" s="6"/>
      <c r="D107" s="6"/>
      <c r="E107" s="6"/>
      <c r="F107" s="20" t="s">
        <v>100</v>
      </c>
      <c r="G107" s="19" t="s">
        <v>101</v>
      </c>
      <c r="H107" s="18" t="s">
        <v>102</v>
      </c>
      <c r="I107" s="113" t="s">
        <v>103</v>
      </c>
      <c r="J107" s="124" t="s">
        <v>104</v>
      </c>
      <c r="K107" s="125" t="s">
        <v>105</v>
      </c>
      <c r="L107" s="124" t="s">
        <v>104</v>
      </c>
      <c r="M107" s="125" t="s">
        <v>105</v>
      </c>
    </row>
    <row r="108" spans="2:17" x14ac:dyDescent="0.25">
      <c r="B108" s="64" t="s">
        <v>106</v>
      </c>
      <c r="C108" s="65"/>
      <c r="D108" s="65"/>
      <c r="E108" s="66"/>
      <c r="F108" s="11">
        <v>230</v>
      </c>
      <c r="G108" s="73"/>
      <c r="H108" s="26">
        <f t="shared" ref="H108:H114" si="0">G108/F108</f>
        <v>0</v>
      </c>
      <c r="I108" s="114">
        <f t="shared" ref="I108:M114" si="1">$G108*I$106/1000</f>
        <v>0</v>
      </c>
      <c r="J108" s="126">
        <f t="shared" si="1"/>
        <v>0</v>
      </c>
      <c r="K108" s="127">
        <f t="shared" si="1"/>
        <v>0</v>
      </c>
      <c r="L108" s="126">
        <f t="shared" si="1"/>
        <v>0</v>
      </c>
      <c r="M108" s="127">
        <f t="shared" si="1"/>
        <v>0</v>
      </c>
    </row>
    <row r="109" spans="2:17" x14ac:dyDescent="0.25">
      <c r="B109" s="67" t="s">
        <v>107</v>
      </c>
      <c r="C109" s="68"/>
      <c r="D109" s="68"/>
      <c r="E109" s="69"/>
      <c r="F109" s="3">
        <v>230</v>
      </c>
      <c r="G109" s="74"/>
      <c r="H109" s="32">
        <f t="shared" si="0"/>
        <v>0</v>
      </c>
      <c r="I109" s="115">
        <f t="shared" si="1"/>
        <v>0</v>
      </c>
      <c r="J109" s="128">
        <f t="shared" si="1"/>
        <v>0</v>
      </c>
      <c r="K109" s="129">
        <f t="shared" si="1"/>
        <v>0</v>
      </c>
      <c r="L109" s="128">
        <f t="shared" si="1"/>
        <v>0</v>
      </c>
      <c r="M109" s="129">
        <f t="shared" si="1"/>
        <v>0</v>
      </c>
    </row>
    <row r="110" spans="2:17" x14ac:dyDescent="0.25">
      <c r="B110" s="67" t="s">
        <v>108</v>
      </c>
      <c r="C110" s="68"/>
      <c r="D110" s="68"/>
      <c r="E110" s="69"/>
      <c r="F110" s="3">
        <v>230</v>
      </c>
      <c r="G110" s="74"/>
      <c r="H110" s="32">
        <f t="shared" si="0"/>
        <v>0</v>
      </c>
      <c r="I110" s="115">
        <f t="shared" si="1"/>
        <v>0</v>
      </c>
      <c r="J110" s="128">
        <f t="shared" si="1"/>
        <v>0</v>
      </c>
      <c r="K110" s="129">
        <f t="shared" si="1"/>
        <v>0</v>
      </c>
      <c r="L110" s="128">
        <f>$G110*L$106/1000</f>
        <v>0</v>
      </c>
      <c r="M110" s="129">
        <f t="shared" si="1"/>
        <v>0</v>
      </c>
    </row>
    <row r="111" spans="2:17" x14ac:dyDescent="0.25">
      <c r="B111" s="67" t="s">
        <v>109</v>
      </c>
      <c r="C111" s="68"/>
      <c r="D111" s="68"/>
      <c r="E111" s="69"/>
      <c r="F111" s="3">
        <v>230</v>
      </c>
      <c r="G111" s="74"/>
      <c r="H111" s="32">
        <f t="shared" si="0"/>
        <v>0</v>
      </c>
      <c r="I111" s="115">
        <f t="shared" si="1"/>
        <v>0</v>
      </c>
      <c r="J111" s="128">
        <f t="shared" si="1"/>
        <v>0</v>
      </c>
      <c r="K111" s="129">
        <f t="shared" si="1"/>
        <v>0</v>
      </c>
      <c r="L111" s="128">
        <f t="shared" si="1"/>
        <v>0</v>
      </c>
      <c r="M111" s="129">
        <f t="shared" si="1"/>
        <v>0</v>
      </c>
    </row>
    <row r="112" spans="2:17" x14ac:dyDescent="0.25">
      <c r="B112" s="67" t="s">
        <v>169</v>
      </c>
      <c r="C112" s="68"/>
      <c r="D112" s="68"/>
      <c r="E112" s="69"/>
      <c r="F112" s="3">
        <v>230</v>
      </c>
      <c r="G112" s="74"/>
      <c r="H112" s="32">
        <f t="shared" si="0"/>
        <v>0</v>
      </c>
      <c r="I112" s="115">
        <f t="shared" si="1"/>
        <v>0</v>
      </c>
      <c r="J112" s="128">
        <f t="shared" si="1"/>
        <v>0</v>
      </c>
      <c r="K112" s="129">
        <f t="shared" si="1"/>
        <v>0</v>
      </c>
      <c r="L112" s="128">
        <f t="shared" si="1"/>
        <v>0</v>
      </c>
      <c r="M112" s="129">
        <f t="shared" si="1"/>
        <v>0</v>
      </c>
    </row>
    <row r="113" spans="2:15" x14ac:dyDescent="0.25">
      <c r="B113" s="67" t="s">
        <v>170</v>
      </c>
      <c r="C113" s="68"/>
      <c r="D113" s="68"/>
      <c r="E113" s="69"/>
      <c r="F113" s="3">
        <v>230</v>
      </c>
      <c r="G113" s="74"/>
      <c r="H113" s="32">
        <f t="shared" si="0"/>
        <v>0</v>
      </c>
      <c r="I113" s="115">
        <f t="shared" si="1"/>
        <v>0</v>
      </c>
      <c r="J113" s="128">
        <f t="shared" si="1"/>
        <v>0</v>
      </c>
      <c r="K113" s="129">
        <f t="shared" si="1"/>
        <v>0</v>
      </c>
      <c r="L113" s="128">
        <f t="shared" si="1"/>
        <v>0</v>
      </c>
      <c r="M113" s="129">
        <f t="shared" si="1"/>
        <v>0</v>
      </c>
    </row>
    <row r="114" spans="2:15" x14ac:dyDescent="0.25">
      <c r="B114" s="70" t="s">
        <v>171</v>
      </c>
      <c r="C114" s="71"/>
      <c r="D114" s="71"/>
      <c r="E114" s="72"/>
      <c r="F114" s="27">
        <v>230</v>
      </c>
      <c r="G114" s="75"/>
      <c r="H114" s="28">
        <f t="shared" si="0"/>
        <v>0</v>
      </c>
      <c r="I114" s="116">
        <f t="shared" si="1"/>
        <v>0</v>
      </c>
      <c r="J114" s="130">
        <f t="shared" si="1"/>
        <v>0</v>
      </c>
      <c r="K114" s="131">
        <f t="shared" si="1"/>
        <v>0</v>
      </c>
      <c r="L114" s="130">
        <f t="shared" si="1"/>
        <v>0</v>
      </c>
      <c r="M114" s="131">
        <f t="shared" si="1"/>
        <v>0</v>
      </c>
    </row>
    <row r="115" spans="2:15" x14ac:dyDescent="0.25">
      <c r="C115" s="1"/>
      <c r="F115" s="29" t="s">
        <v>110</v>
      </c>
      <c r="G115" s="30">
        <f t="shared" ref="G115:M115" si="2">SUM(G108:G114)</f>
        <v>0</v>
      </c>
      <c r="H115" s="31">
        <f t="shared" si="2"/>
        <v>0</v>
      </c>
      <c r="I115" s="117">
        <f t="shared" si="2"/>
        <v>0</v>
      </c>
      <c r="J115" s="132">
        <f t="shared" si="2"/>
        <v>0</v>
      </c>
      <c r="K115" s="133">
        <f t="shared" si="2"/>
        <v>0</v>
      </c>
      <c r="L115" s="132">
        <f t="shared" si="2"/>
        <v>0</v>
      </c>
      <c r="M115" s="133">
        <f t="shared" si="2"/>
        <v>0</v>
      </c>
      <c r="O115" s="162"/>
    </row>
    <row r="116" spans="2:15" x14ac:dyDescent="0.25">
      <c r="C116" s="1"/>
      <c r="F116" s="33"/>
      <c r="G116" s="33"/>
      <c r="H116" s="138"/>
      <c r="I116" s="139"/>
      <c r="J116" s="140"/>
      <c r="K116" s="139"/>
      <c r="L116" s="6"/>
    </row>
    <row r="117" spans="2:15" x14ac:dyDescent="0.25">
      <c r="I117" s="191" t="s">
        <v>166</v>
      </c>
      <c r="J117" s="192"/>
      <c r="K117" s="192"/>
      <c r="L117" s="192"/>
      <c r="M117" s="193"/>
    </row>
    <row r="118" spans="2:15" x14ac:dyDescent="0.25">
      <c r="B118" s="1"/>
      <c r="C118" s="1"/>
      <c r="F118" s="1"/>
      <c r="G118" s="1"/>
      <c r="I118" s="111" t="s">
        <v>98</v>
      </c>
      <c r="J118" s="120" t="s">
        <v>190</v>
      </c>
      <c r="K118" s="121" t="s">
        <v>191</v>
      </c>
      <c r="L118" s="120" t="s">
        <v>190</v>
      </c>
      <c r="M118" s="121" t="s">
        <v>191</v>
      </c>
    </row>
    <row r="119" spans="2:15" x14ac:dyDescent="0.25">
      <c r="B119" s="1"/>
      <c r="C119" s="1"/>
      <c r="F119" s="1"/>
      <c r="G119" s="1"/>
      <c r="I119" s="112">
        <v>8760</v>
      </c>
      <c r="J119" s="122">
        <v>3915</v>
      </c>
      <c r="K119" s="123">
        <v>4845</v>
      </c>
      <c r="L119" s="122">
        <v>3285</v>
      </c>
      <c r="M119" s="123">
        <v>5475</v>
      </c>
    </row>
    <row r="120" spans="2:15" x14ac:dyDescent="0.25">
      <c r="B120" s="3"/>
      <c r="I120" s="111"/>
      <c r="J120" s="194" t="s">
        <v>111</v>
      </c>
      <c r="K120" s="195"/>
      <c r="L120" s="194" t="s">
        <v>111</v>
      </c>
      <c r="M120" s="195"/>
    </row>
    <row r="121" spans="2:15" x14ac:dyDescent="0.25">
      <c r="B121" s="4" t="s">
        <v>112</v>
      </c>
      <c r="C121" s="15"/>
      <c r="D121" s="15"/>
      <c r="E121" s="15"/>
      <c r="F121" s="20" t="s">
        <v>100</v>
      </c>
      <c r="G121" s="19" t="s">
        <v>101</v>
      </c>
      <c r="H121" s="18" t="s">
        <v>102</v>
      </c>
      <c r="I121" s="113" t="s">
        <v>103</v>
      </c>
      <c r="J121" s="124" t="s">
        <v>104</v>
      </c>
      <c r="K121" s="125" t="s">
        <v>105</v>
      </c>
      <c r="L121" s="124" t="s">
        <v>104</v>
      </c>
      <c r="M121" s="125" t="s">
        <v>105</v>
      </c>
    </row>
    <row r="122" spans="2:15" x14ac:dyDescent="0.25">
      <c r="B122" s="64" t="s">
        <v>113</v>
      </c>
      <c r="C122" s="65"/>
      <c r="D122" s="65"/>
      <c r="E122" s="66"/>
      <c r="F122" s="11">
        <v>230</v>
      </c>
      <c r="G122" s="73"/>
      <c r="H122" s="26">
        <f>G122/F122</f>
        <v>0</v>
      </c>
      <c r="I122" s="114">
        <f t="shared" ref="I122:M123" si="3">$G122/0.8*I$119/1000</f>
        <v>0</v>
      </c>
      <c r="J122" s="126">
        <f t="shared" si="3"/>
        <v>0</v>
      </c>
      <c r="K122" s="127">
        <f t="shared" si="3"/>
        <v>0</v>
      </c>
      <c r="L122" s="126">
        <f t="shared" si="3"/>
        <v>0</v>
      </c>
      <c r="M122" s="127">
        <f t="shared" si="3"/>
        <v>0</v>
      </c>
    </row>
    <row r="123" spans="2:15" x14ac:dyDescent="0.25">
      <c r="B123" s="70" t="s">
        <v>114</v>
      </c>
      <c r="C123" s="71"/>
      <c r="D123" s="71"/>
      <c r="E123" s="72"/>
      <c r="F123" s="27">
        <v>230</v>
      </c>
      <c r="G123" s="75"/>
      <c r="H123" s="28">
        <f>G123/F123</f>
        <v>0</v>
      </c>
      <c r="I123" s="116">
        <f t="shared" si="3"/>
        <v>0</v>
      </c>
      <c r="J123" s="130">
        <f t="shared" si="3"/>
        <v>0</v>
      </c>
      <c r="K123" s="131">
        <f t="shared" si="3"/>
        <v>0</v>
      </c>
      <c r="L123" s="130">
        <f t="shared" si="3"/>
        <v>0</v>
      </c>
      <c r="M123" s="131">
        <f t="shared" si="3"/>
        <v>0</v>
      </c>
    </row>
    <row r="124" spans="2:15" x14ac:dyDescent="0.25">
      <c r="C124" s="1"/>
      <c r="F124" s="29" t="s">
        <v>110</v>
      </c>
      <c r="G124" s="30">
        <f t="shared" ref="G124:M124" si="4">SUM(G122:G123)</f>
        <v>0</v>
      </c>
      <c r="H124" s="31">
        <f t="shared" si="4"/>
        <v>0</v>
      </c>
      <c r="I124" s="117">
        <f t="shared" si="4"/>
        <v>0</v>
      </c>
      <c r="J124" s="132">
        <f t="shared" si="4"/>
        <v>0</v>
      </c>
      <c r="K124" s="133">
        <f t="shared" si="4"/>
        <v>0</v>
      </c>
      <c r="L124" s="132">
        <f t="shared" si="4"/>
        <v>0</v>
      </c>
      <c r="M124" s="133">
        <f t="shared" si="4"/>
        <v>0</v>
      </c>
    </row>
    <row r="125" spans="2:15" x14ac:dyDescent="0.25">
      <c r="I125" s="15"/>
      <c r="J125" s="15"/>
      <c r="L125" s="9"/>
    </row>
    <row r="126" spans="2:15" x14ac:dyDescent="0.25">
      <c r="B126" s="1"/>
      <c r="C126" s="1"/>
      <c r="F126" s="1"/>
      <c r="G126" s="1"/>
      <c r="I126" s="191" t="s">
        <v>167</v>
      </c>
      <c r="J126" s="192"/>
      <c r="K126" s="192"/>
      <c r="L126" s="192"/>
      <c r="M126" s="193"/>
    </row>
    <row r="127" spans="2:15" x14ac:dyDescent="0.25">
      <c r="B127" s="1"/>
      <c r="C127" s="1"/>
      <c r="F127" s="1"/>
      <c r="G127" s="1"/>
      <c r="I127" s="111" t="s">
        <v>98</v>
      </c>
      <c r="J127" s="120" t="s">
        <v>190</v>
      </c>
      <c r="K127" s="121" t="s">
        <v>191</v>
      </c>
      <c r="L127" s="120" t="s">
        <v>190</v>
      </c>
      <c r="M127" s="121" t="s">
        <v>191</v>
      </c>
    </row>
    <row r="128" spans="2:15" x14ac:dyDescent="0.25">
      <c r="B128" s="3"/>
      <c r="I128" s="112">
        <v>1700</v>
      </c>
      <c r="J128" s="122">
        <v>880</v>
      </c>
      <c r="K128" s="123">
        <v>820</v>
      </c>
      <c r="L128" s="128">
        <v>637.5</v>
      </c>
      <c r="M128" s="129">
        <v>1062.5</v>
      </c>
    </row>
    <row r="129" spans="2:13" x14ac:dyDescent="0.25">
      <c r="B129" s="4" t="s">
        <v>115</v>
      </c>
      <c r="C129" s="15"/>
      <c r="D129" s="15"/>
      <c r="E129" s="15"/>
      <c r="F129" s="20" t="s">
        <v>100</v>
      </c>
      <c r="G129" s="19" t="s">
        <v>101</v>
      </c>
      <c r="H129" s="18" t="s">
        <v>102</v>
      </c>
      <c r="I129" s="113" t="s">
        <v>103</v>
      </c>
      <c r="J129" s="124" t="s">
        <v>104</v>
      </c>
      <c r="K129" s="125" t="s">
        <v>105</v>
      </c>
      <c r="L129" s="124" t="s">
        <v>104</v>
      </c>
      <c r="M129" s="125" t="s">
        <v>105</v>
      </c>
    </row>
    <row r="130" spans="2:13" x14ac:dyDescent="0.25">
      <c r="B130" s="64" t="s">
        <v>116</v>
      </c>
      <c r="C130" s="65"/>
      <c r="D130" s="65"/>
      <c r="E130" s="66"/>
      <c r="F130" s="11">
        <v>230</v>
      </c>
      <c r="G130" s="73"/>
      <c r="H130" s="26">
        <f>G130/F130</f>
        <v>0</v>
      </c>
      <c r="I130" s="114">
        <f>$G130*I$128/1000</f>
        <v>0</v>
      </c>
      <c r="J130" s="126">
        <f t="shared" ref="J130:M131" si="5">$G130*J$128/1000</f>
        <v>0</v>
      </c>
      <c r="K130" s="127">
        <f t="shared" si="5"/>
        <v>0</v>
      </c>
      <c r="L130" s="126">
        <f t="shared" si="5"/>
        <v>0</v>
      </c>
      <c r="M130" s="127">
        <f t="shared" si="5"/>
        <v>0</v>
      </c>
    </row>
    <row r="131" spans="2:13" x14ac:dyDescent="0.25">
      <c r="B131" s="70" t="s">
        <v>117</v>
      </c>
      <c r="C131" s="71"/>
      <c r="D131" s="71"/>
      <c r="E131" s="72"/>
      <c r="F131" s="27">
        <v>230</v>
      </c>
      <c r="G131" s="75"/>
      <c r="H131" s="28">
        <f>G131/F131</f>
        <v>0</v>
      </c>
      <c r="I131" s="116">
        <f>$G131*I$128/1000</f>
        <v>0</v>
      </c>
      <c r="J131" s="130">
        <f t="shared" si="5"/>
        <v>0</v>
      </c>
      <c r="K131" s="131">
        <f t="shared" si="5"/>
        <v>0</v>
      </c>
      <c r="L131" s="130">
        <f t="shared" si="5"/>
        <v>0</v>
      </c>
      <c r="M131" s="131">
        <f t="shared" si="5"/>
        <v>0</v>
      </c>
    </row>
    <row r="132" spans="2:13" x14ac:dyDescent="0.25">
      <c r="C132" s="1"/>
      <c r="F132" s="29" t="s">
        <v>110</v>
      </c>
      <c r="G132" s="30">
        <f t="shared" ref="G132:M132" si="6">SUM(G130:G131)</f>
        <v>0</v>
      </c>
      <c r="H132" s="31">
        <f t="shared" si="6"/>
        <v>0</v>
      </c>
      <c r="I132" s="117">
        <f t="shared" si="6"/>
        <v>0</v>
      </c>
      <c r="J132" s="132">
        <f t="shared" si="6"/>
        <v>0</v>
      </c>
      <c r="K132" s="133">
        <f t="shared" si="6"/>
        <v>0</v>
      </c>
      <c r="L132" s="132">
        <f t="shared" si="6"/>
        <v>0</v>
      </c>
      <c r="M132" s="133">
        <f t="shared" si="6"/>
        <v>0</v>
      </c>
    </row>
    <row r="133" spans="2:13" x14ac:dyDescent="0.25">
      <c r="I133" s="15"/>
      <c r="J133" s="15"/>
      <c r="L133" s="9"/>
    </row>
    <row r="134" spans="2:13" x14ac:dyDescent="0.25">
      <c r="I134" s="191" t="s">
        <v>168</v>
      </c>
      <c r="J134" s="192"/>
      <c r="K134" s="192"/>
      <c r="L134" s="192"/>
      <c r="M134" s="193"/>
    </row>
    <row r="135" spans="2:13" x14ac:dyDescent="0.25">
      <c r="B135" s="1"/>
      <c r="C135" s="1"/>
      <c r="F135" s="1"/>
      <c r="G135" s="1"/>
      <c r="I135" s="111" t="s">
        <v>98</v>
      </c>
      <c r="J135" s="120" t="s">
        <v>190</v>
      </c>
      <c r="K135" s="121" t="s">
        <v>191</v>
      </c>
      <c r="L135" s="120" t="s">
        <v>190</v>
      </c>
      <c r="M135" s="121" t="s">
        <v>191</v>
      </c>
    </row>
    <row r="136" spans="2:13" x14ac:dyDescent="0.25">
      <c r="B136" s="1"/>
      <c r="C136" s="1"/>
      <c r="F136" s="1"/>
      <c r="G136" s="1"/>
      <c r="I136" s="112">
        <v>1000</v>
      </c>
      <c r="J136" s="122">
        <v>1000</v>
      </c>
      <c r="K136" s="123">
        <v>0</v>
      </c>
      <c r="L136" s="122">
        <v>600</v>
      </c>
      <c r="M136" s="123">
        <v>400</v>
      </c>
    </row>
    <row r="137" spans="2:13" x14ac:dyDescent="0.25">
      <c r="B137" s="3"/>
      <c r="I137" s="111"/>
      <c r="J137" s="196" t="s">
        <v>111</v>
      </c>
      <c r="K137" s="197"/>
      <c r="L137" s="196" t="s">
        <v>111</v>
      </c>
      <c r="M137" s="197"/>
    </row>
    <row r="138" spans="2:13" x14ac:dyDescent="0.25">
      <c r="B138" s="4" t="s">
        <v>118</v>
      </c>
      <c r="C138" s="15"/>
      <c r="D138" s="15"/>
      <c r="E138" s="15"/>
      <c r="F138" s="20" t="s">
        <v>100</v>
      </c>
      <c r="G138" s="19" t="s">
        <v>101</v>
      </c>
      <c r="H138" s="18" t="s">
        <v>102</v>
      </c>
      <c r="I138" s="118" t="s">
        <v>103</v>
      </c>
      <c r="J138" s="134" t="s">
        <v>104</v>
      </c>
      <c r="K138" s="135" t="s">
        <v>105</v>
      </c>
      <c r="L138" s="134" t="s">
        <v>104</v>
      </c>
      <c r="M138" s="135" t="s">
        <v>105</v>
      </c>
    </row>
    <row r="139" spans="2:13" x14ac:dyDescent="0.25">
      <c r="B139" s="64" t="s">
        <v>119</v>
      </c>
      <c r="C139" s="65"/>
      <c r="D139" s="65"/>
      <c r="E139" s="66"/>
      <c r="F139" s="11">
        <v>230</v>
      </c>
      <c r="G139" s="73"/>
      <c r="H139" s="26">
        <f>G139/F139</f>
        <v>0</v>
      </c>
      <c r="I139" s="114">
        <f>$G139/0.8*I$136/1000</f>
        <v>0</v>
      </c>
      <c r="J139" s="126">
        <f t="shared" ref="I139:M140" si="7">$G139/0.8*J$136/1000</f>
        <v>0</v>
      </c>
      <c r="K139" s="127">
        <f>$G139/0.8*K$136/1000</f>
        <v>0</v>
      </c>
      <c r="L139" s="126">
        <f t="shared" si="7"/>
        <v>0</v>
      </c>
      <c r="M139" s="127">
        <f>$G139/0.8*M$136/1000</f>
        <v>0</v>
      </c>
    </row>
    <row r="140" spans="2:13" x14ac:dyDescent="0.25">
      <c r="B140" s="70" t="s">
        <v>120</v>
      </c>
      <c r="C140" s="71"/>
      <c r="D140" s="71"/>
      <c r="E140" s="72"/>
      <c r="F140" s="27">
        <v>230</v>
      </c>
      <c r="G140" s="75"/>
      <c r="H140" s="28">
        <f>G140/F140</f>
        <v>0</v>
      </c>
      <c r="I140" s="116">
        <f t="shared" si="7"/>
        <v>0</v>
      </c>
      <c r="J140" s="130">
        <f t="shared" si="7"/>
        <v>0</v>
      </c>
      <c r="K140" s="131">
        <f t="shared" si="7"/>
        <v>0</v>
      </c>
      <c r="L140" s="130">
        <f t="shared" si="7"/>
        <v>0</v>
      </c>
      <c r="M140" s="131">
        <f t="shared" si="7"/>
        <v>0</v>
      </c>
    </row>
    <row r="141" spans="2:13" ht="15.75" thickBot="1" x14ac:dyDescent="0.3">
      <c r="C141" s="1"/>
      <c r="F141" s="29" t="s">
        <v>110</v>
      </c>
      <c r="G141" s="30">
        <f t="shared" ref="G141:M141" si="8">SUM(G139:G140)</f>
        <v>0</v>
      </c>
      <c r="H141" s="31">
        <f t="shared" si="8"/>
        <v>0</v>
      </c>
      <c r="I141" s="119">
        <f t="shared" si="8"/>
        <v>0</v>
      </c>
      <c r="J141" s="136">
        <f t="shared" si="8"/>
        <v>0</v>
      </c>
      <c r="K141" s="137">
        <f t="shared" si="8"/>
        <v>0</v>
      </c>
      <c r="L141" s="136">
        <f t="shared" si="8"/>
        <v>0</v>
      </c>
      <c r="M141" s="137">
        <f t="shared" si="8"/>
        <v>0</v>
      </c>
    </row>
    <row r="143" spans="2:13" ht="15.75" thickBot="1" x14ac:dyDescent="0.3"/>
    <row r="144" spans="2:13" ht="15.75" thickBot="1" x14ac:dyDescent="0.3">
      <c r="B144" t="s">
        <v>121</v>
      </c>
      <c r="J144" s="173" t="s">
        <v>192</v>
      </c>
      <c r="K144" s="174"/>
      <c r="L144" s="182" t="s">
        <v>193</v>
      </c>
      <c r="M144" s="174"/>
    </row>
    <row r="145" spans="2:13" ht="30" customHeight="1" x14ac:dyDescent="0.25">
      <c r="G145" s="141" t="s">
        <v>122</v>
      </c>
      <c r="H145" s="142" t="s">
        <v>123</v>
      </c>
      <c r="I145" s="143" t="s">
        <v>124</v>
      </c>
      <c r="J145" s="141" t="s">
        <v>194</v>
      </c>
      <c r="K145" s="143" t="s">
        <v>195</v>
      </c>
      <c r="L145" s="141" t="s">
        <v>194</v>
      </c>
      <c r="M145" s="143" t="s">
        <v>195</v>
      </c>
    </row>
    <row r="146" spans="2:13" ht="15.75" thickBot="1" x14ac:dyDescent="0.3">
      <c r="G146" s="144">
        <f t="shared" ref="G146:M146" si="9">G115+G124+G132+G141</f>
        <v>0</v>
      </c>
      <c r="H146" s="145">
        <f t="shared" si="9"/>
        <v>0</v>
      </c>
      <c r="I146" s="146">
        <f t="shared" si="9"/>
        <v>0</v>
      </c>
      <c r="J146" s="147">
        <f t="shared" si="9"/>
        <v>0</v>
      </c>
      <c r="K146" s="146">
        <f t="shared" si="9"/>
        <v>0</v>
      </c>
      <c r="L146" s="147">
        <f t="shared" si="9"/>
        <v>0</v>
      </c>
      <c r="M146" s="146">
        <f t="shared" si="9"/>
        <v>0</v>
      </c>
    </row>
    <row r="148" spans="2:13" x14ac:dyDescent="0.25">
      <c r="H148" t="s">
        <v>125</v>
      </c>
    </row>
    <row r="149" spans="2:13" x14ac:dyDescent="0.25">
      <c r="H149" t="s">
        <v>126</v>
      </c>
    </row>
    <row r="150" spans="2:13" ht="18.75" x14ac:dyDescent="0.3">
      <c r="B150" s="37" t="s">
        <v>127</v>
      </c>
    </row>
    <row r="151" spans="2:13" ht="8.25" customHeight="1" x14ac:dyDescent="0.25">
      <c r="F151" s="1"/>
      <c r="G151" s="1"/>
      <c r="H151" s="1"/>
      <c r="I151" s="1"/>
      <c r="J151" s="1"/>
    </row>
    <row r="152" spans="2:13" x14ac:dyDescent="0.25">
      <c r="D152" s="10" t="s">
        <v>100</v>
      </c>
      <c r="E152" s="50" t="s">
        <v>128</v>
      </c>
      <c r="F152" s="51" t="s">
        <v>129</v>
      </c>
      <c r="G152" s="52" t="s">
        <v>130</v>
      </c>
      <c r="H152" s="53" t="s">
        <v>131</v>
      </c>
    </row>
    <row r="153" spans="2:13" x14ac:dyDescent="0.25">
      <c r="D153" s="10">
        <v>230</v>
      </c>
      <c r="E153" s="47">
        <f>D153*G153</f>
        <v>230</v>
      </c>
      <c r="F153" s="21">
        <f>H153*D153</f>
        <v>460</v>
      </c>
      <c r="G153" s="44">
        <v>1</v>
      </c>
      <c r="H153" s="34">
        <v>2</v>
      </c>
    </row>
    <row r="154" spans="2:13" x14ac:dyDescent="0.25">
      <c r="D154" s="22">
        <v>230</v>
      </c>
      <c r="E154" s="48">
        <f>D154*G154</f>
        <v>460</v>
      </c>
      <c r="F154" s="23">
        <f>H154*D154</f>
        <v>920</v>
      </c>
      <c r="G154" s="45">
        <v>2</v>
      </c>
      <c r="H154" s="35">
        <v>4</v>
      </c>
    </row>
    <row r="155" spans="2:13" x14ac:dyDescent="0.25">
      <c r="D155" s="22">
        <v>230</v>
      </c>
      <c r="E155" s="48">
        <f>D155*G155</f>
        <v>920</v>
      </c>
      <c r="F155" s="23">
        <f>H155*D155</f>
        <v>1380</v>
      </c>
      <c r="G155" s="45">
        <v>4</v>
      </c>
      <c r="H155" s="35">
        <v>6</v>
      </c>
    </row>
    <row r="156" spans="2:13" x14ac:dyDescent="0.25">
      <c r="D156" s="24">
        <v>230</v>
      </c>
      <c r="E156" s="49">
        <f>D156*G156</f>
        <v>1380</v>
      </c>
      <c r="F156" s="25">
        <f>H156*D156</f>
        <v>2300</v>
      </c>
      <c r="G156" s="46">
        <v>6</v>
      </c>
      <c r="H156" s="36">
        <v>10</v>
      </c>
    </row>
    <row r="158" spans="2:13" x14ac:dyDescent="0.25">
      <c r="H158" t="s">
        <v>132</v>
      </c>
    </row>
    <row r="159" spans="2:13" x14ac:dyDescent="0.25">
      <c r="H159" s="63"/>
      <c r="I159" s="43" t="s">
        <v>102</v>
      </c>
    </row>
    <row r="160" spans="2:13" x14ac:dyDescent="0.25">
      <c r="B160" s="42" t="s">
        <v>133</v>
      </c>
      <c r="H160" t="s">
        <v>134</v>
      </c>
    </row>
    <row r="161" spans="2:10" x14ac:dyDescent="0.25">
      <c r="B161" s="103" t="s">
        <v>172</v>
      </c>
    </row>
    <row r="162" spans="2:10" x14ac:dyDescent="0.25">
      <c r="B162" s="103" t="s">
        <v>173</v>
      </c>
    </row>
    <row r="163" spans="2:10" x14ac:dyDescent="0.25">
      <c r="B163" s="103" t="s">
        <v>174</v>
      </c>
    </row>
    <row r="164" spans="2:10" x14ac:dyDescent="0.25">
      <c r="B164" s="103" t="s">
        <v>175</v>
      </c>
    </row>
    <row r="165" spans="2:10" x14ac:dyDescent="0.25">
      <c r="B165" t="s">
        <v>135</v>
      </c>
    </row>
    <row r="166" spans="2:10" x14ac:dyDescent="0.25">
      <c r="B166" t="s">
        <v>136</v>
      </c>
    </row>
    <row r="167" spans="2:10" x14ac:dyDescent="0.25">
      <c r="B167" t="s">
        <v>137</v>
      </c>
    </row>
    <row r="168" spans="2:10" ht="9" customHeight="1" x14ac:dyDescent="0.25"/>
    <row r="169" spans="2:10" ht="18.75" x14ac:dyDescent="0.3">
      <c r="B169" s="37" t="s">
        <v>138</v>
      </c>
    </row>
    <row r="170" spans="2:10" x14ac:dyDescent="0.25">
      <c r="B170" t="s">
        <v>139</v>
      </c>
    </row>
    <row r="171" spans="2:10" x14ac:dyDescent="0.25">
      <c r="B171" s="41" t="s">
        <v>140</v>
      </c>
      <c r="C171" s="41"/>
      <c r="D171" s="41"/>
      <c r="E171" s="41"/>
      <c r="F171" s="41"/>
      <c r="G171" s="41"/>
      <c r="H171" s="41"/>
      <c r="I171" s="41"/>
      <c r="J171" s="41"/>
    </row>
    <row r="193" spans="9:9" x14ac:dyDescent="0.25">
      <c r="I193" t="s">
        <v>141</v>
      </c>
    </row>
    <row r="208" spans="9:9" x14ac:dyDescent="0.25">
      <c r="I208" t="s">
        <v>142</v>
      </c>
    </row>
    <row r="209" spans="2:9" x14ac:dyDescent="0.25">
      <c r="I209" t="s">
        <v>143</v>
      </c>
    </row>
    <row r="216" spans="2:9" x14ac:dyDescent="0.25">
      <c r="B216" s="42" t="s">
        <v>144</v>
      </c>
    </row>
    <row r="217" spans="2:9" x14ac:dyDescent="0.25">
      <c r="B217" t="s">
        <v>145</v>
      </c>
    </row>
    <row r="218" spans="2:9" x14ac:dyDescent="0.25">
      <c r="B218" t="s">
        <v>136</v>
      </c>
    </row>
    <row r="219" spans="2:9" x14ac:dyDescent="0.25">
      <c r="C219" t="s">
        <v>146</v>
      </c>
    </row>
    <row r="220" spans="2:9" x14ac:dyDescent="0.25">
      <c r="D220" t="s">
        <v>147</v>
      </c>
    </row>
    <row r="221" spans="2:9" x14ac:dyDescent="0.25">
      <c r="D221" t="s">
        <v>148</v>
      </c>
    </row>
    <row r="222" spans="2:9" x14ac:dyDescent="0.25">
      <c r="D222" t="s">
        <v>149</v>
      </c>
    </row>
    <row r="223" spans="2:9" x14ac:dyDescent="0.25">
      <c r="D223" t="s">
        <v>150</v>
      </c>
    </row>
    <row r="224" spans="2:9" x14ac:dyDescent="0.25">
      <c r="B224" t="s">
        <v>151</v>
      </c>
    </row>
    <row r="226" spans="2:12" ht="18.75" x14ac:dyDescent="0.3">
      <c r="B226" s="37" t="s">
        <v>152</v>
      </c>
    </row>
    <row r="227" spans="2:12" x14ac:dyDescent="0.25">
      <c r="B227" t="s">
        <v>153</v>
      </c>
    </row>
    <row r="228" spans="2:12" x14ac:dyDescent="0.25">
      <c r="B228" s="41" t="s">
        <v>154</v>
      </c>
      <c r="C228" s="41"/>
      <c r="D228" s="41"/>
      <c r="E228" s="41"/>
      <c r="F228" s="41"/>
      <c r="G228" s="41"/>
      <c r="H228" s="41"/>
      <c r="I228" s="41"/>
      <c r="J228" s="41"/>
      <c r="K228" s="41"/>
      <c r="L228" s="41"/>
    </row>
    <row r="260" spans="2:9" ht="18.75" x14ac:dyDescent="0.3">
      <c r="B260" s="37" t="s">
        <v>155</v>
      </c>
    </row>
    <row r="261" spans="2:9" x14ac:dyDescent="0.25">
      <c r="B261" t="s">
        <v>153</v>
      </c>
    </row>
    <row r="262" spans="2:9" x14ac:dyDescent="0.25">
      <c r="B262" s="41" t="s">
        <v>156</v>
      </c>
      <c r="C262" s="41"/>
      <c r="D262" s="41"/>
      <c r="E262" s="41"/>
      <c r="F262" s="41"/>
      <c r="G262" s="41"/>
      <c r="H262" s="41"/>
      <c r="I262" s="41"/>
    </row>
    <row r="278" spans="2:8" ht="18.75" x14ac:dyDescent="0.3">
      <c r="B278" s="37" t="s">
        <v>157</v>
      </c>
    </row>
    <row r="279" spans="2:8" x14ac:dyDescent="0.25">
      <c r="B279" s="41" t="s">
        <v>158</v>
      </c>
      <c r="C279" s="41"/>
      <c r="D279" s="41"/>
      <c r="E279" s="41"/>
      <c r="F279" s="41"/>
      <c r="G279" s="41"/>
      <c r="H279" s="41"/>
    </row>
  </sheetData>
  <sheetProtection algorithmName="SHA-512" hashValue="9sRGnykojfdsYrWUcO4VIgqfRqaIdCp/A/z4U9UeaGypAOdeNKTu9C3C7sBf/uUS2db90pBSkOEFhpGOdlx/kA==" saltValue="ilMOzO8UGMFBFUoO8dhKwg==" spinCount="100000" sheet="1" objects="1" scenarios="1"/>
  <mergeCells count="32">
    <mergeCell ref="J137:K137"/>
    <mergeCell ref="L120:M120"/>
    <mergeCell ref="L137:M137"/>
    <mergeCell ref="J144:K144"/>
    <mergeCell ref="L144:M144"/>
    <mergeCell ref="I104:M104"/>
    <mergeCell ref="I117:M117"/>
    <mergeCell ref="I126:M126"/>
    <mergeCell ref="I134:M134"/>
    <mergeCell ref="J120:K120"/>
    <mergeCell ref="O67:Q67"/>
    <mergeCell ref="G66:H66"/>
    <mergeCell ref="G67:H67"/>
    <mergeCell ref="J103:K103"/>
    <mergeCell ref="L103:M103"/>
    <mergeCell ref="G92:H92"/>
    <mergeCell ref="G93:H93"/>
    <mergeCell ref="G94:H94"/>
    <mergeCell ref="B74:M74"/>
    <mergeCell ref="O74:Z74"/>
    <mergeCell ref="D90:F90"/>
    <mergeCell ref="G90:H90"/>
    <mergeCell ref="G91:H91"/>
    <mergeCell ref="M63:O63"/>
    <mergeCell ref="G64:I64"/>
    <mergeCell ref="J64:L64"/>
    <mergeCell ref="M64:O64"/>
    <mergeCell ref="O66:Q66"/>
    <mergeCell ref="J65:K65"/>
    <mergeCell ref="M65:N65"/>
    <mergeCell ref="G63:I63"/>
    <mergeCell ref="J63:L63"/>
  </mergeCells>
  <phoneticPr fontId="10" type="noConversion"/>
  <conditionalFormatting sqref="O66">
    <cfRule type="duplicateValues" dxfId="1" priority="1"/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scale="63" fitToHeight="0" orientation="portrait" verticalDpi="0" r:id="rId1"/>
  <headerFooter>
    <oddFooter>&amp;C&amp;"-,Italic"&amp;9C3/4 - dossier technique forfait Synergrid (éd09.2020) - p&amp;P/&amp;N</oddFooter>
  </headerFooter>
  <rowBreaks count="2" manualBreakCount="2">
    <brk id="69" max="16383" man="1"/>
    <brk id="14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94463-EFB4-4FAA-914A-C4E6B8FC5EE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75C28-74BA-4053-A506-5B6D227A4B6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9F304-BE8D-4B86-A205-A8B7AED1564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fa0333-a2fa-42ff-9cce-55c09d2322ed">
      <Terms xmlns="http://schemas.microsoft.com/office/infopath/2007/PartnerControls"/>
    </lcf76f155ced4ddcb4097134ff3c332f>
    <TaxCatchAll xmlns="36ff8182-2ea1-4066-b3e7-f942afa25b3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9037ADEA573E4A8D0D50C7A48A6BF3" ma:contentTypeVersion="14" ma:contentTypeDescription="Create a new document." ma:contentTypeScope="" ma:versionID="2a708abea466d710befb43076ee56543">
  <xsd:schema xmlns:xsd="http://www.w3.org/2001/XMLSchema" xmlns:xs="http://www.w3.org/2001/XMLSchema" xmlns:p="http://schemas.microsoft.com/office/2006/metadata/properties" xmlns:ns2="36ff8182-2ea1-4066-b3e7-f942afa25b37" xmlns:ns3="7bfa0333-a2fa-42ff-9cce-55c09d2322ed" targetNamespace="http://schemas.microsoft.com/office/2006/metadata/properties" ma:root="true" ma:fieldsID="d0a744f93653d371c6bc31bd3e33dbd8" ns2:_="" ns3:_="">
    <xsd:import namespace="36ff8182-2ea1-4066-b3e7-f942afa25b37"/>
    <xsd:import namespace="7bfa0333-a2fa-42ff-9cce-55c09d2322e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f8182-2ea1-4066-b3e7-f942afa25b3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4233cce-276f-4c67-a80a-372f98f4c899}" ma:internalName="TaxCatchAll" ma:showField="CatchAllData" ma:web="36ff8182-2ea1-4066-b3e7-f942afa25b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a0333-a2fa-42ff-9cce-55c09d2322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d3a9f44-e624-4884-ad50-1d54c961e1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5B692B-7B3A-4030-B804-2FDB178C2552}">
  <ds:schemaRefs>
    <ds:schemaRef ds:uri="http://schemas.microsoft.com/office/2006/metadata/properties"/>
    <ds:schemaRef ds:uri="http://schemas.microsoft.com/office/infopath/2007/PartnerControls"/>
    <ds:schemaRef ds:uri="a50f19f2-471d-4b75-baca-daadc154b11a"/>
    <ds:schemaRef ds:uri="fc5b7ac9-fb70-4bc0-ae2c-5a8526d3c546"/>
  </ds:schemaRefs>
</ds:datastoreItem>
</file>

<file path=customXml/itemProps2.xml><?xml version="1.0" encoding="utf-8"?>
<ds:datastoreItem xmlns:ds="http://schemas.openxmlformats.org/officeDocument/2006/customXml" ds:itemID="{33A52DDA-1CCC-459B-A919-0543920AC9E6}"/>
</file>

<file path=customXml/itemProps3.xml><?xml version="1.0" encoding="utf-8"?>
<ds:datastoreItem xmlns:ds="http://schemas.openxmlformats.org/officeDocument/2006/customXml" ds:itemID="{E37CE1E1-C0A3-4952-BD92-24DD73D9DD3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614abc1-fed0-4beb-a4c5-e717fdae2975}" enabled="0" method="" siteId="{6614abc1-fed0-4beb-a4c5-e717fdae297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données</vt:lpstr>
      <vt:lpstr>boîtier de raccordement</vt:lpstr>
      <vt:lpstr>schéma unifilaire</vt:lpstr>
      <vt:lpstr>photos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Liesbeth Van Steenberghe</dc:creator>
  <cp:keywords/>
  <dc:description/>
  <cp:lastModifiedBy>Marcel VAN DEN BERG (Synergrid)</cp:lastModifiedBy>
  <cp:revision/>
  <dcterms:created xsi:type="dcterms:W3CDTF">2015-06-05T18:17:20Z</dcterms:created>
  <dcterms:modified xsi:type="dcterms:W3CDTF">2026-04-23T09:09:02Z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0x010100B29037ADEA573E4A8D0D50C7A48A6BF3</vt:lpwstr>
  </property>
  <property fmtid="{D5CDD505-2E9C-101B-9397-08002B2CF9AE}" pid="3" name="MediaServiceImageTags">
    <vt:lpwstr/>
  </property>
</Properties>
</file>